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LLSH-PILOTAGE-SCOLARITE\2018-2022\Maquettes et M3C 2020-2021\Maquettes et M3C 2020-21 COVID pour envoi DEFI\"/>
    </mc:Choice>
  </mc:AlternateContent>
  <bookViews>
    <workbookView xWindow="0" yWindow="0" windowWidth="28800" windowHeight="10200" activeTab="2"/>
  </bookViews>
  <sheets>
    <sheet name="Rappel règles-dates conseils" sheetId="3" r:id="rId1"/>
    <sheet name="M3C 2020-21 Lic LLCER hypotez1" sheetId="2" r:id="rId2"/>
    <sheet name="M3C 2020-21 Lic LLCER hypotez2" sheetId="1" r:id="rId3"/>
  </sheets>
  <externalReferences>
    <externalReference r:id="rId4"/>
    <externalReference r:id="rId5"/>
    <externalReference r:id="rId6"/>
    <externalReference r:id="rId7"/>
  </externalReferences>
  <definedNames>
    <definedName name="_xlnm._FilterDatabase" localSheetId="2" hidden="1">'M3C 2020-21 Lic LLCER hypotez2'!$B$1:$B$466</definedName>
    <definedName name="CNU_disciplines">'[1]valeurs listes déroulantes'!$J$1:$J$85</definedName>
    <definedName name="_xlnm.Print_Titles" localSheetId="1">'M3C 2020-21 Lic LLCER hypotez1'!$B:$C,'M3C 2020-21 Lic LLCER hypotez1'!$1:$3</definedName>
    <definedName name="_xlnm.Print_Titles" localSheetId="2">'M3C 2020-21 Lic LLCER hypotez2'!$B:$C,'M3C 2020-21 Lic LLCER hypotez2'!$1:$3</definedName>
    <definedName name="mod">'[2]Liste de valeurs'!$A$2:$A$4</definedName>
    <definedName name="moda">'[3]Liste de valeurs'!$A$2:$A$4</definedName>
    <definedName name="nat">'[2]Liste de valeurs'!$B$2:$B$7</definedName>
    <definedName name="natu">'[3]Liste de valeurs'!$B$2:$B$7</definedName>
    <definedName name="nature_ens">'[1]valeurs listes déroulantes'!$G$1:$G$2</definedName>
    <definedName name="Nature2">'[4]Liste de valeurs'!$B$2:$B$7</definedName>
    <definedName name="oui_non">'[1]valeurs listes déroulantes'!$E$1:$E$2</definedName>
    <definedName name="typ_ense">'[1]valeurs listes déroulantes'!$F$1:$F$13</definedName>
    <definedName name="Type_UE_licence_2_3">'[1]valeurs listes déroulantes'!$M$1:$M$2</definedName>
    <definedName name="_xlnm.Print_Area" localSheetId="1">'M3C 2020-21 Lic LLCER hypotez1'!$A$1:$AM$466</definedName>
    <definedName name="_xlnm.Print_Area" localSheetId="2">'M3C 2020-21 Lic LLCER hypotez2'!$A$1:$AN$466</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56" i="2" l="1"/>
  <c r="AE443" i="1" l="1"/>
  <c r="AD443" i="1"/>
  <c r="AE442" i="1"/>
  <c r="AD442" i="1"/>
  <c r="AE429" i="1"/>
  <c r="AE343" i="1" l="1"/>
  <c r="AD343" i="1"/>
  <c r="AE342" i="1"/>
  <c r="AD342" i="1"/>
  <c r="AE340" i="1"/>
  <c r="AD340" i="1"/>
  <c r="AD336" i="1"/>
  <c r="AE336" i="1"/>
  <c r="AE337" i="1"/>
  <c r="AD337" i="1"/>
  <c r="AE333" i="1"/>
  <c r="AE257" i="1"/>
  <c r="AD257" i="1"/>
  <c r="AE255" i="1"/>
  <c r="AD255" i="1"/>
  <c r="AE250" i="1"/>
  <c r="AD250" i="1"/>
  <c r="AE247" i="1"/>
  <c r="AD247" i="1"/>
  <c r="AE465" i="2"/>
  <c r="AE464" i="2"/>
  <c r="AE462" i="2"/>
  <c r="AE461" i="2"/>
  <c r="AE456" i="2"/>
  <c r="AE455" i="2"/>
  <c r="AE454" i="2"/>
  <c r="AE452" i="2"/>
  <c r="AE448" i="2"/>
  <c r="AE447" i="2"/>
  <c r="AE443" i="2"/>
  <c r="AE442" i="2"/>
  <c r="AE438" i="2"/>
  <c r="AE437" i="2"/>
  <c r="AE436" i="2"/>
  <c r="AE432" i="2"/>
  <c r="AE431" i="2"/>
  <c r="AE430" i="2"/>
  <c r="AE429" i="2"/>
  <c r="AE427" i="2"/>
  <c r="AE425" i="2"/>
  <c r="AE424" i="2"/>
  <c r="AE423" i="2"/>
  <c r="AE421" i="2"/>
  <c r="AE420" i="2"/>
  <c r="AE418" i="2"/>
  <c r="AE417" i="2"/>
  <c r="AE416" i="2"/>
  <c r="AE415" i="2"/>
  <c r="AE410" i="2"/>
  <c r="AE409" i="2"/>
  <c r="AE407" i="2"/>
  <c r="AE406" i="2"/>
  <c r="AE401" i="2"/>
  <c r="AE400" i="2"/>
  <c r="AE399" i="2"/>
  <c r="AE397" i="2"/>
  <c r="AE393" i="2"/>
  <c r="AE392" i="2"/>
  <c r="AE388" i="2"/>
  <c r="AE387" i="2"/>
  <c r="AE383" i="2"/>
  <c r="AE382" i="2"/>
  <c r="AE381" i="2"/>
  <c r="AE377" i="2"/>
  <c r="AE376" i="2"/>
  <c r="AE375" i="2"/>
  <c r="AE371" i="2"/>
  <c r="AE370" i="2"/>
  <c r="AE369" i="2"/>
  <c r="AE367" i="2"/>
  <c r="AE366" i="2"/>
  <c r="AE364" i="2"/>
  <c r="AE363" i="2"/>
  <c r="AE362" i="2"/>
  <c r="AE361" i="2"/>
  <c r="AE354" i="2"/>
  <c r="AE353" i="2"/>
  <c r="AE352" i="2"/>
  <c r="AE350" i="2"/>
  <c r="AE347" i="2"/>
  <c r="AE346" i="2"/>
  <c r="AE343" i="2"/>
  <c r="AE342" i="2"/>
  <c r="AE340" i="2"/>
  <c r="AE337" i="2"/>
  <c r="AE336" i="2"/>
  <c r="AE333" i="2"/>
  <c r="AE332" i="2"/>
  <c r="AE331" i="2"/>
  <c r="AE327" i="2"/>
  <c r="AE326" i="2"/>
  <c r="AE325" i="2"/>
  <c r="AE324" i="2"/>
  <c r="AE322" i="2"/>
  <c r="AE321" i="2"/>
  <c r="AE319" i="2"/>
  <c r="AE318" i="2"/>
  <c r="AE316" i="2"/>
  <c r="AE315" i="2"/>
  <c r="AE314" i="2"/>
  <c r="AE313" i="2"/>
  <c r="AE308" i="2"/>
  <c r="AE307" i="2"/>
  <c r="AE306" i="2"/>
  <c r="AE304" i="2"/>
  <c r="AE301" i="2"/>
  <c r="AE300" i="2"/>
  <c r="AE297" i="2"/>
  <c r="AE296" i="2"/>
  <c r="AE294" i="2"/>
  <c r="AE291" i="2"/>
  <c r="AE290" i="2"/>
  <c r="AE287" i="2"/>
  <c r="AE286" i="2"/>
  <c r="AE285" i="2"/>
  <c r="AE282" i="2"/>
  <c r="AE281" i="2"/>
  <c r="AE280" i="2"/>
  <c r="AE278" i="2"/>
  <c r="AE276" i="2"/>
  <c r="AE275" i="2"/>
  <c r="AE274" i="2"/>
  <c r="AE272" i="2"/>
  <c r="AE271" i="2"/>
  <c r="AE269" i="2"/>
  <c r="AE268" i="2"/>
  <c r="AE267" i="2"/>
  <c r="AE266" i="2"/>
  <c r="AE260" i="2"/>
  <c r="AE259" i="2"/>
  <c r="AE257" i="2"/>
  <c r="AE255" i="2"/>
  <c r="AE254" i="2"/>
  <c r="AE253" i="2"/>
  <c r="AE252" i="2"/>
  <c r="AE250" i="2"/>
  <c r="AE247" i="2"/>
  <c r="AE246" i="2"/>
  <c r="AE243" i="2"/>
  <c r="AE242" i="2"/>
  <c r="AE240" i="2"/>
  <c r="AE239" i="2"/>
  <c r="AE235" i="2"/>
  <c r="AE234" i="2"/>
  <c r="AE233" i="2"/>
  <c r="AE232" i="2"/>
  <c r="AE228" i="2"/>
  <c r="AE226" i="2"/>
  <c r="AE224" i="2"/>
  <c r="AE223" i="2"/>
  <c r="AE221" i="2"/>
  <c r="AE220" i="2"/>
  <c r="AE218" i="2"/>
  <c r="AE217" i="2"/>
  <c r="AE216" i="2"/>
  <c r="AE215" i="2"/>
  <c r="AE211" i="2"/>
  <c r="AE210" i="2"/>
  <c r="AE208" i="2"/>
  <c r="AE206" i="2"/>
  <c r="AE205" i="2"/>
  <c r="AE204" i="2"/>
  <c r="AE203" i="2"/>
  <c r="AE201" i="2"/>
  <c r="AE198" i="2"/>
  <c r="AE197" i="2"/>
  <c r="AE194" i="2"/>
  <c r="AE193" i="2"/>
  <c r="AE191" i="2"/>
  <c r="AE190" i="2"/>
  <c r="AE187" i="2"/>
  <c r="AE186" i="2"/>
  <c r="AE185" i="2"/>
  <c r="AE181" i="2"/>
  <c r="AE179" i="2"/>
  <c r="AE177" i="2"/>
  <c r="AE176" i="2"/>
  <c r="AE174" i="2"/>
  <c r="AE172" i="2"/>
  <c r="AE170" i="2"/>
  <c r="AE169" i="2"/>
  <c r="AE168" i="2"/>
  <c r="AE167" i="2"/>
  <c r="AE166" i="2"/>
  <c r="AE160" i="2"/>
  <c r="AE159" i="2"/>
  <c r="AE157" i="2"/>
  <c r="AE155" i="2"/>
  <c r="AE154" i="2"/>
  <c r="AE152" i="2"/>
  <c r="AE151" i="2"/>
  <c r="AE149" i="2"/>
  <c r="AE148" i="2"/>
  <c r="AE146" i="2"/>
  <c r="AE145" i="2"/>
  <c r="AE142" i="2"/>
  <c r="AE141" i="2"/>
  <c r="AE140" i="2"/>
  <c r="AE139" i="2"/>
  <c r="AE137" i="2"/>
  <c r="AE136" i="2"/>
  <c r="AE134" i="2"/>
  <c r="AE133" i="2"/>
  <c r="AE131" i="2"/>
  <c r="AE130" i="2"/>
  <c r="AE129" i="2"/>
  <c r="AE128" i="2"/>
  <c r="AE123" i="2"/>
  <c r="AE122" i="2"/>
  <c r="AE120" i="2"/>
  <c r="AE118" i="2"/>
  <c r="AE117" i="2"/>
  <c r="AE114" i="2"/>
  <c r="AE115" i="2"/>
  <c r="AE112" i="2"/>
  <c r="AE111" i="2"/>
  <c r="AE109" i="2"/>
  <c r="AE108" i="2"/>
  <c r="AE106" i="2"/>
  <c r="AE105" i="2"/>
  <c r="AE104" i="2"/>
  <c r="AE102" i="2"/>
  <c r="AE101" i="2"/>
  <c r="AE99" i="2"/>
  <c r="AE97" i="2"/>
  <c r="AE95" i="2"/>
  <c r="AE94" i="2"/>
  <c r="AE93" i="2"/>
  <c r="AE92" i="2"/>
  <c r="AE91" i="2"/>
  <c r="U375" i="1" l="1"/>
  <c r="T375" i="1"/>
  <c r="AD280" i="1"/>
  <c r="U280" i="1"/>
  <c r="T280" i="1"/>
  <c r="AD185" i="1"/>
  <c r="U185" i="1"/>
  <c r="T185" i="1"/>
  <c r="AD139" i="1"/>
  <c r="U139" i="1"/>
  <c r="T139" i="1"/>
  <c r="V240" i="1" l="1"/>
  <c r="W240" i="1"/>
  <c r="X240" i="1"/>
  <c r="Y240" i="1"/>
  <c r="Z240" i="1"/>
  <c r="AA240" i="1"/>
  <c r="AB240" i="1"/>
  <c r="AC240" i="1"/>
  <c r="AD240" i="1"/>
  <c r="U240" i="1"/>
  <c r="T240" i="1"/>
  <c r="T145" i="1"/>
  <c r="U145" i="1"/>
  <c r="AE463" i="2" l="1"/>
  <c r="AD463" i="2"/>
  <c r="AD462" i="2"/>
  <c r="AD461" i="2"/>
  <c r="AD456" i="2"/>
  <c r="AD455" i="2"/>
  <c r="AD454" i="2"/>
  <c r="AE453" i="2"/>
  <c r="AD453" i="2"/>
  <c r="AD452" i="2"/>
  <c r="AD448" i="2"/>
  <c r="AD447" i="2"/>
  <c r="AD443" i="2"/>
  <c r="AD442" i="2"/>
  <c r="AD410" i="2"/>
  <c r="AD465" i="2" s="1"/>
  <c r="AD409" i="2"/>
  <c r="AD464" i="2" s="1"/>
  <c r="AD354" i="2"/>
  <c r="AD353" i="2"/>
  <c r="AD352" i="2"/>
  <c r="AD350" i="2"/>
  <c r="AD347" i="2"/>
  <c r="AD346" i="2"/>
  <c r="AD343" i="2"/>
  <c r="AD342" i="2"/>
  <c r="AD340" i="2"/>
  <c r="AD337" i="2"/>
  <c r="AD336" i="2"/>
  <c r="AD332" i="2"/>
  <c r="AD331" i="2"/>
  <c r="AD260" i="2"/>
  <c r="AD259" i="2"/>
  <c r="AD257" i="2"/>
  <c r="AD255" i="2"/>
  <c r="AD254" i="2"/>
  <c r="AD253" i="2"/>
  <c r="AD252" i="2"/>
  <c r="AD250" i="2"/>
  <c r="AD247" i="2"/>
  <c r="AD246" i="2"/>
  <c r="AD243" i="2"/>
  <c r="AD242" i="2"/>
  <c r="AD240" i="2"/>
  <c r="AD234" i="2"/>
  <c r="AD232" i="2"/>
  <c r="AD228" i="2"/>
  <c r="AD197" i="2"/>
  <c r="AD160" i="2"/>
  <c r="AD159" i="2"/>
  <c r="AE158" i="2"/>
  <c r="AD158" i="2"/>
  <c r="AD157" i="2"/>
  <c r="AD155" i="2"/>
  <c r="AD154" i="2"/>
  <c r="AD152" i="2"/>
  <c r="AD151" i="2"/>
  <c r="AD149" i="2"/>
  <c r="AD148" i="2"/>
  <c r="AD146" i="2"/>
  <c r="AD145" i="2"/>
  <c r="AD141" i="2"/>
  <c r="AD114" i="2"/>
  <c r="U463" i="2"/>
  <c r="T463" i="2"/>
  <c r="U462" i="2"/>
  <c r="T462" i="2"/>
  <c r="U461" i="2"/>
  <c r="T461" i="2"/>
  <c r="U456" i="2"/>
  <c r="T456" i="2"/>
  <c r="U455" i="2"/>
  <c r="T455" i="2"/>
  <c r="U454" i="2"/>
  <c r="T454" i="2"/>
  <c r="U453" i="2"/>
  <c r="T453" i="2"/>
  <c r="U452" i="2"/>
  <c r="T452" i="2"/>
  <c r="U448" i="2"/>
  <c r="T448" i="2"/>
  <c r="U447" i="2"/>
  <c r="T447" i="2"/>
  <c r="U443" i="2"/>
  <c r="T443" i="2"/>
  <c r="U442" i="2"/>
  <c r="T442" i="2"/>
  <c r="U410" i="2"/>
  <c r="U465" i="2" s="1"/>
  <c r="T410" i="2"/>
  <c r="T465" i="2" s="1"/>
  <c r="U409" i="2"/>
  <c r="U464" i="2" s="1"/>
  <c r="T409" i="2"/>
  <c r="T464" i="2" s="1"/>
  <c r="U354" i="2"/>
  <c r="T354" i="2"/>
  <c r="U353" i="2"/>
  <c r="T353" i="2"/>
  <c r="U352" i="2"/>
  <c r="T352" i="2"/>
  <c r="U350" i="2"/>
  <c r="T350" i="2"/>
  <c r="U347" i="2"/>
  <c r="T347" i="2"/>
  <c r="U346" i="2"/>
  <c r="T346" i="2"/>
  <c r="U343" i="2"/>
  <c r="T343" i="2"/>
  <c r="U342" i="2"/>
  <c r="T342" i="2"/>
  <c r="U340" i="2"/>
  <c r="T340" i="2"/>
  <c r="U337" i="2"/>
  <c r="T337" i="2"/>
  <c r="U336" i="2"/>
  <c r="T336" i="2"/>
  <c r="U332" i="2"/>
  <c r="T332" i="2"/>
  <c r="U331" i="2"/>
  <c r="T331" i="2"/>
  <c r="U324" i="2"/>
  <c r="T324" i="2"/>
  <c r="U260" i="2"/>
  <c r="T260" i="2"/>
  <c r="U259" i="2"/>
  <c r="T259" i="2"/>
  <c r="U257" i="2"/>
  <c r="T257" i="2"/>
  <c r="U255" i="2"/>
  <c r="T255" i="2"/>
  <c r="U254" i="2"/>
  <c r="T254" i="2"/>
  <c r="U253" i="2"/>
  <c r="T253" i="2"/>
  <c r="U252" i="2"/>
  <c r="T252" i="2"/>
  <c r="U250" i="2"/>
  <c r="T250" i="2"/>
  <c r="U247" i="2"/>
  <c r="T247" i="2"/>
  <c r="U246" i="2"/>
  <c r="T246" i="2"/>
  <c r="U243" i="2"/>
  <c r="T243" i="2"/>
  <c r="U242" i="2"/>
  <c r="T242" i="2"/>
  <c r="U240" i="2"/>
  <c r="T240" i="2"/>
  <c r="U239" i="2"/>
  <c r="T239" i="2"/>
  <c r="U234" i="2"/>
  <c r="T234" i="2"/>
  <c r="U232" i="2"/>
  <c r="T232" i="2"/>
  <c r="U228" i="2"/>
  <c r="T228" i="2"/>
  <c r="U226" i="2"/>
  <c r="T226" i="2"/>
  <c r="U197" i="2"/>
  <c r="T197" i="2"/>
  <c r="U152" i="2"/>
  <c r="T152" i="2"/>
  <c r="U114" i="2"/>
  <c r="T114" i="2"/>
  <c r="T114" i="1" l="1"/>
  <c r="U114" i="1"/>
  <c r="AD243" i="1" l="1"/>
  <c r="AD242" i="1"/>
  <c r="T151" i="1"/>
  <c r="U151" i="1"/>
  <c r="T152" i="1"/>
  <c r="U152" i="1"/>
  <c r="Q148" i="1"/>
  <c r="R148" i="1"/>
  <c r="S148" i="1"/>
  <c r="T148" i="1"/>
  <c r="U148" i="1"/>
  <c r="Q149" i="1"/>
  <c r="R149" i="1"/>
  <c r="S149" i="1"/>
  <c r="T149" i="1"/>
  <c r="U149" i="1"/>
  <c r="Q352" i="1" l="1"/>
  <c r="Q353" i="1"/>
  <c r="Q354" i="1"/>
  <c r="Q350" i="1"/>
  <c r="P347" i="1"/>
  <c r="Q347" i="1"/>
  <c r="Q346" i="1"/>
  <c r="AD462" i="1" l="1"/>
  <c r="AD461" i="1"/>
  <c r="Q461" i="1"/>
  <c r="Q462" i="1"/>
  <c r="Q452" i="1"/>
  <c r="Q431" i="1"/>
  <c r="AD352" i="1"/>
  <c r="AD350" i="1"/>
  <c r="AD346" i="1"/>
  <c r="AD347" i="1"/>
  <c r="T159" i="1" l="1"/>
  <c r="U159" i="1"/>
  <c r="T157" i="1"/>
  <c r="U157" i="1"/>
  <c r="Q159" i="1"/>
  <c r="Q157" i="1"/>
  <c r="Q154" i="1"/>
  <c r="Q155" i="1"/>
  <c r="T154" i="1"/>
  <c r="U154" i="1"/>
  <c r="T155" i="1"/>
  <c r="U155" i="1"/>
  <c r="AD410" i="1" l="1"/>
  <c r="AD409" i="1"/>
  <c r="U409" i="1"/>
  <c r="U410" i="1"/>
  <c r="T410" i="1"/>
  <c r="T409" i="1"/>
  <c r="AD331" i="1"/>
  <c r="AD332" i="1"/>
  <c r="U326" i="1"/>
  <c r="T326" i="1"/>
  <c r="AD259" i="1"/>
  <c r="AD260" i="1"/>
  <c r="U160" i="1"/>
  <c r="T160" i="1"/>
  <c r="U146" i="1"/>
  <c r="T146" i="1"/>
  <c r="U141" i="1"/>
  <c r="T141" i="1"/>
  <c r="R465" i="2" l="1"/>
  <c r="R464" i="2"/>
  <c r="R463" i="2"/>
  <c r="R462" i="2"/>
  <c r="R461" i="2"/>
  <c r="R460" i="2"/>
  <c r="R459" i="2"/>
  <c r="R456" i="2"/>
  <c r="R455" i="2"/>
  <c r="R454" i="2"/>
  <c r="R453" i="2"/>
  <c r="R452" i="2"/>
  <c r="R451" i="2"/>
  <c r="R448" i="2"/>
  <c r="R447" i="2"/>
  <c r="R446" i="2"/>
  <c r="R443" i="2"/>
  <c r="R442" i="2"/>
  <c r="R441" i="2"/>
  <c r="R431" i="2"/>
  <c r="R429" i="2"/>
  <c r="R466" i="2" s="1"/>
  <c r="R354" i="2"/>
  <c r="R353" i="2"/>
  <c r="R352" i="2"/>
  <c r="R351" i="2"/>
  <c r="R350" i="2"/>
  <c r="R349" i="2"/>
  <c r="R347" i="2"/>
  <c r="R346" i="2"/>
  <c r="R343" i="2"/>
  <c r="R342" i="2"/>
  <c r="R340" i="2"/>
  <c r="R339" i="2"/>
  <c r="R337" i="2"/>
  <c r="R336" i="2"/>
  <c r="R335" i="2"/>
  <c r="R332" i="2"/>
  <c r="R355" i="2" s="1"/>
  <c r="R331" i="2"/>
  <c r="R326" i="2"/>
  <c r="R324" i="2"/>
  <c r="R260" i="2"/>
  <c r="R259" i="2"/>
  <c r="R258" i="2"/>
  <c r="R257" i="2"/>
  <c r="R255" i="2"/>
  <c r="R254" i="2"/>
  <c r="R253" i="2"/>
  <c r="R252" i="2"/>
  <c r="R251" i="2"/>
  <c r="R250" i="2"/>
  <c r="R249" i="2"/>
  <c r="R247" i="2"/>
  <c r="R246" i="2"/>
  <c r="R243" i="2"/>
  <c r="R242" i="2"/>
  <c r="R239" i="2"/>
  <c r="R234" i="2"/>
  <c r="R232" i="2"/>
  <c r="R231" i="2"/>
  <c r="R230" i="2"/>
  <c r="R229" i="2"/>
  <c r="R228" i="2"/>
  <c r="R227" i="2"/>
  <c r="R226" i="2"/>
  <c r="R197" i="2"/>
  <c r="R160" i="2"/>
  <c r="R159" i="2"/>
  <c r="R158" i="2"/>
  <c r="R157" i="2"/>
  <c r="R155" i="2"/>
  <c r="R154" i="2"/>
  <c r="R152" i="2"/>
  <c r="R151" i="2"/>
  <c r="R149" i="2"/>
  <c r="R148" i="2"/>
  <c r="R146" i="2"/>
  <c r="R145" i="2"/>
  <c r="R141" i="2"/>
  <c r="R114" i="2"/>
  <c r="R86" i="2"/>
  <c r="R41" i="2"/>
  <c r="P465" i="2"/>
  <c r="P464" i="2"/>
  <c r="P463" i="2"/>
  <c r="P462" i="2"/>
  <c r="P461" i="2"/>
  <c r="P460" i="2"/>
  <c r="P459" i="2"/>
  <c r="P456" i="2"/>
  <c r="P455" i="2"/>
  <c r="P454" i="2"/>
  <c r="P453" i="2"/>
  <c r="P452" i="2"/>
  <c r="P451" i="2"/>
  <c r="P448" i="2"/>
  <c r="P447" i="2"/>
  <c r="P446" i="2"/>
  <c r="P443" i="2"/>
  <c r="P442" i="2"/>
  <c r="P441" i="2"/>
  <c r="P431" i="2"/>
  <c r="P429" i="2"/>
  <c r="P466" i="2" s="1"/>
  <c r="P354" i="2"/>
  <c r="P353" i="2"/>
  <c r="P352" i="2"/>
  <c r="P351" i="2"/>
  <c r="P350" i="2"/>
  <c r="P349" i="2"/>
  <c r="P347" i="2"/>
  <c r="P346" i="2"/>
  <c r="P343" i="2"/>
  <c r="P342" i="2"/>
  <c r="P340" i="2"/>
  <c r="P339" i="2"/>
  <c r="P337" i="2"/>
  <c r="P336" i="2"/>
  <c r="P335" i="2"/>
  <c r="P332" i="2"/>
  <c r="P331" i="2"/>
  <c r="P355" i="2" s="1"/>
  <c r="P326" i="2"/>
  <c r="P324" i="2"/>
  <c r="P260" i="2"/>
  <c r="P259" i="2"/>
  <c r="P258" i="2"/>
  <c r="P257" i="2"/>
  <c r="P255" i="2"/>
  <c r="P254" i="2"/>
  <c r="P253" i="2"/>
  <c r="P252" i="2"/>
  <c r="P251" i="2"/>
  <c r="P250" i="2"/>
  <c r="P249" i="2"/>
  <c r="P247" i="2"/>
  <c r="P243" i="2"/>
  <c r="P242" i="2"/>
  <c r="P239" i="2"/>
  <c r="P234" i="2"/>
  <c r="P232" i="2"/>
  <c r="P231" i="2"/>
  <c r="P230" i="2"/>
  <c r="P229" i="2"/>
  <c r="P228" i="2"/>
  <c r="P227" i="2"/>
  <c r="P226" i="2"/>
  <c r="P197" i="2"/>
  <c r="P160" i="2"/>
  <c r="P159" i="2"/>
  <c r="P158" i="2"/>
  <c r="P157" i="2"/>
  <c r="P155" i="2"/>
  <c r="P154" i="2"/>
  <c r="P152" i="2"/>
  <c r="P149" i="2"/>
  <c r="P148" i="2"/>
  <c r="P146" i="2"/>
  <c r="P145" i="2"/>
  <c r="P141" i="2"/>
  <c r="P114" i="2"/>
  <c r="P86" i="2"/>
  <c r="P41" i="2"/>
  <c r="AE204" i="1" l="1"/>
  <c r="AE205" i="1"/>
  <c r="AE206" i="1"/>
  <c r="AE203" i="1"/>
  <c r="AE201" i="1"/>
  <c r="AE198" i="1"/>
  <c r="AE194" i="1"/>
  <c r="AE243" i="1" s="1"/>
  <c r="AE193" i="1"/>
  <c r="AE242" i="1" s="1"/>
  <c r="AN465" i="2" l="1"/>
  <c r="AK465" i="2"/>
  <c r="AJ465" i="2"/>
  <c r="AG465" i="2"/>
  <c r="AF465" i="2"/>
  <c r="AA465" i="2"/>
  <c r="Z465" i="2"/>
  <c r="Y465" i="2"/>
  <c r="W465" i="2"/>
  <c r="V465" i="2"/>
  <c r="S465" i="2"/>
  <c r="N465" i="2"/>
  <c r="M465" i="2"/>
  <c r="L465" i="2"/>
  <c r="K465" i="2"/>
  <c r="J465" i="2"/>
  <c r="I465" i="2"/>
  <c r="H465" i="2"/>
  <c r="G465" i="2"/>
  <c r="F465" i="2"/>
  <c r="E465" i="2"/>
  <c r="D465" i="2"/>
  <c r="C465" i="2"/>
  <c r="B465" i="2"/>
  <c r="A465" i="2"/>
  <c r="AN464" i="2"/>
  <c r="AM464" i="2"/>
  <c r="AL464" i="2"/>
  <c r="AK464" i="2"/>
  <c r="AJ464" i="2"/>
  <c r="AI464" i="2"/>
  <c r="AH464" i="2"/>
  <c r="AG464" i="2"/>
  <c r="AF464" i="2"/>
  <c r="AC464" i="2"/>
  <c r="AB464" i="2"/>
  <c r="AA464" i="2"/>
  <c r="Z464" i="2"/>
  <c r="Y464" i="2"/>
  <c r="X464" i="2"/>
  <c r="W464" i="2"/>
  <c r="V464" i="2"/>
  <c r="S464" i="2"/>
  <c r="N464" i="2"/>
  <c r="M464" i="2"/>
  <c r="L464" i="2"/>
  <c r="K464" i="2"/>
  <c r="J464" i="2"/>
  <c r="I464" i="2"/>
  <c r="H464" i="2"/>
  <c r="G464" i="2"/>
  <c r="F464" i="2"/>
  <c r="E464" i="2"/>
  <c r="D464" i="2"/>
  <c r="C464" i="2"/>
  <c r="B464" i="2"/>
  <c r="A464" i="2"/>
  <c r="AN463" i="2"/>
  <c r="AM463" i="2"/>
  <c r="AL463" i="2"/>
  <c r="AK463" i="2"/>
  <c r="AJ463" i="2"/>
  <c r="AI463" i="2"/>
  <c r="AH463" i="2"/>
  <c r="AG463" i="2"/>
  <c r="AF463" i="2"/>
  <c r="AC463" i="2"/>
  <c r="AB463" i="2"/>
  <c r="AA463" i="2"/>
  <c r="Z463" i="2"/>
  <c r="Y463" i="2"/>
  <c r="X463" i="2"/>
  <c r="W463" i="2"/>
  <c r="V463" i="2"/>
  <c r="S463" i="2"/>
  <c r="N463" i="2"/>
  <c r="M463" i="2"/>
  <c r="L463" i="2"/>
  <c r="K463" i="2"/>
  <c r="J463" i="2"/>
  <c r="I463" i="2"/>
  <c r="H463" i="2"/>
  <c r="G463" i="2"/>
  <c r="F463" i="2"/>
  <c r="E463" i="2"/>
  <c r="D463" i="2"/>
  <c r="C463" i="2"/>
  <c r="B463" i="2"/>
  <c r="A463" i="2"/>
  <c r="AN462" i="2"/>
  <c r="AM462" i="2"/>
  <c r="AL462" i="2"/>
  <c r="AK462" i="2"/>
  <c r="AJ462" i="2"/>
  <c r="AI462" i="2"/>
  <c r="AH462" i="2"/>
  <c r="AG462" i="2"/>
  <c r="AF462" i="2"/>
  <c r="AC462" i="2"/>
  <c r="AB462" i="2"/>
  <c r="AA462" i="2"/>
  <c r="Z462" i="2"/>
  <c r="Y462" i="2"/>
  <c r="X462" i="2"/>
  <c r="W462" i="2"/>
  <c r="V462" i="2"/>
  <c r="S462" i="2"/>
  <c r="N462" i="2"/>
  <c r="M462" i="2"/>
  <c r="L462" i="2"/>
  <c r="K462" i="2"/>
  <c r="J462" i="2"/>
  <c r="I462" i="2"/>
  <c r="H462" i="2"/>
  <c r="G462" i="2"/>
  <c r="F462" i="2"/>
  <c r="E462" i="2"/>
  <c r="D462" i="2"/>
  <c r="C462" i="2"/>
  <c r="B462" i="2"/>
  <c r="A462" i="2"/>
  <c r="AN461" i="2"/>
  <c r="AM461" i="2"/>
  <c r="AL461" i="2"/>
  <c r="AK461" i="2"/>
  <c r="AJ461" i="2"/>
  <c r="AI461" i="2"/>
  <c r="AH461" i="2"/>
  <c r="AG461" i="2"/>
  <c r="AF461" i="2"/>
  <c r="AC461" i="2"/>
  <c r="AB461" i="2"/>
  <c r="AA461" i="2"/>
  <c r="Z461" i="2"/>
  <c r="Y461" i="2"/>
  <c r="X461" i="2"/>
  <c r="W461" i="2"/>
  <c r="V461" i="2"/>
  <c r="S461" i="2"/>
  <c r="N461" i="2"/>
  <c r="M461" i="2"/>
  <c r="L461" i="2"/>
  <c r="K461" i="2"/>
  <c r="J461" i="2"/>
  <c r="I461" i="2"/>
  <c r="H461" i="2"/>
  <c r="G461" i="2"/>
  <c r="F461" i="2"/>
  <c r="E461" i="2"/>
  <c r="D461" i="2"/>
  <c r="C461" i="2"/>
  <c r="B461" i="2"/>
  <c r="A461" i="2"/>
  <c r="AN460" i="2"/>
  <c r="AM460" i="2"/>
  <c r="AL460" i="2"/>
  <c r="AK460" i="2"/>
  <c r="AJ460" i="2"/>
  <c r="AI460" i="2"/>
  <c r="AH460" i="2"/>
  <c r="AG460" i="2"/>
  <c r="AF460" i="2"/>
  <c r="AC460" i="2"/>
  <c r="AB460" i="2"/>
  <c r="AA460" i="2"/>
  <c r="Z460" i="2"/>
  <c r="Y460" i="2"/>
  <c r="X460" i="2"/>
  <c r="W460" i="2"/>
  <c r="V460" i="2"/>
  <c r="S460" i="2"/>
  <c r="N460" i="2"/>
  <c r="M460" i="2"/>
  <c r="L460" i="2"/>
  <c r="K460" i="2"/>
  <c r="J460" i="2"/>
  <c r="I460" i="2"/>
  <c r="H460" i="2"/>
  <c r="G460" i="2"/>
  <c r="F460" i="2"/>
  <c r="E460" i="2"/>
  <c r="D460" i="2"/>
  <c r="C460" i="2"/>
  <c r="B460" i="2"/>
  <c r="A460" i="2"/>
  <c r="AN459" i="2"/>
  <c r="AM459" i="2"/>
  <c r="AL459" i="2"/>
  <c r="AK459" i="2"/>
  <c r="AJ459" i="2"/>
  <c r="AI459" i="2"/>
  <c r="AH459" i="2"/>
  <c r="AG459" i="2"/>
  <c r="AF459" i="2"/>
  <c r="AC459" i="2"/>
  <c r="AB459" i="2"/>
  <c r="AA459" i="2"/>
  <c r="Z459" i="2"/>
  <c r="Y459" i="2"/>
  <c r="X459" i="2"/>
  <c r="W459" i="2"/>
  <c r="V459" i="2"/>
  <c r="S459" i="2"/>
  <c r="N459" i="2"/>
  <c r="M459" i="2"/>
  <c r="L459" i="2"/>
  <c r="K459" i="2"/>
  <c r="J459" i="2"/>
  <c r="I459" i="2"/>
  <c r="H459" i="2"/>
  <c r="G459" i="2"/>
  <c r="F459" i="2"/>
  <c r="E459" i="2"/>
  <c r="D459" i="2"/>
  <c r="C459" i="2"/>
  <c r="B459" i="2"/>
  <c r="A459" i="2"/>
  <c r="AN456" i="2"/>
  <c r="AM456" i="2"/>
  <c r="AL456" i="2"/>
  <c r="AK456" i="2"/>
  <c r="AJ456" i="2"/>
  <c r="AI456" i="2"/>
  <c r="AH456" i="2"/>
  <c r="AG456" i="2"/>
  <c r="AF456" i="2"/>
  <c r="AC456" i="2"/>
  <c r="AB456" i="2"/>
  <c r="AA456" i="2"/>
  <c r="Z456" i="2"/>
  <c r="X456" i="2"/>
  <c r="W456" i="2"/>
  <c r="V456" i="2"/>
  <c r="S456" i="2"/>
  <c r="N456" i="2"/>
  <c r="M456" i="2"/>
  <c r="L456" i="2"/>
  <c r="K456" i="2"/>
  <c r="J456" i="2"/>
  <c r="I456" i="2"/>
  <c r="H456" i="2"/>
  <c r="G456" i="2"/>
  <c r="F456" i="2"/>
  <c r="E456" i="2"/>
  <c r="D456" i="2"/>
  <c r="C456" i="2"/>
  <c r="B456" i="2"/>
  <c r="A456" i="2"/>
  <c r="AN455" i="2"/>
  <c r="AM455" i="2"/>
  <c r="AL455" i="2"/>
  <c r="AK455" i="2"/>
  <c r="AJ455" i="2"/>
  <c r="AI455" i="2"/>
  <c r="AH455" i="2"/>
  <c r="AG455" i="2"/>
  <c r="AF455" i="2"/>
  <c r="AC455" i="2"/>
  <c r="AB455" i="2"/>
  <c r="AA455" i="2"/>
  <c r="Z455" i="2"/>
  <c r="Y455" i="2"/>
  <c r="X455" i="2"/>
  <c r="W455" i="2"/>
  <c r="V455" i="2"/>
  <c r="S455" i="2"/>
  <c r="N455" i="2"/>
  <c r="M455" i="2"/>
  <c r="L455" i="2"/>
  <c r="K455" i="2"/>
  <c r="J455" i="2"/>
  <c r="I455" i="2"/>
  <c r="H455" i="2"/>
  <c r="G455" i="2"/>
  <c r="F455" i="2"/>
  <c r="E455" i="2"/>
  <c r="D455" i="2"/>
  <c r="C455" i="2"/>
  <c r="B455" i="2"/>
  <c r="A455" i="2"/>
  <c r="AN454" i="2"/>
  <c r="AM454" i="2"/>
  <c r="AL454" i="2"/>
  <c r="AK454" i="2"/>
  <c r="AJ454" i="2"/>
  <c r="AI454" i="2"/>
  <c r="AH454" i="2"/>
  <c r="AG454" i="2"/>
  <c r="AF454" i="2"/>
  <c r="AC454" i="2"/>
  <c r="AB454" i="2"/>
  <c r="AA454" i="2"/>
  <c r="Z454" i="2"/>
  <c r="Y454" i="2"/>
  <c r="X454" i="2"/>
  <c r="W454" i="2"/>
  <c r="V454" i="2"/>
  <c r="S454" i="2"/>
  <c r="N454" i="2"/>
  <c r="M454" i="2"/>
  <c r="L454" i="2"/>
  <c r="K454" i="2"/>
  <c r="J454" i="2"/>
  <c r="I454" i="2"/>
  <c r="H454" i="2"/>
  <c r="G454" i="2"/>
  <c r="F454" i="2"/>
  <c r="E454" i="2"/>
  <c r="D454" i="2"/>
  <c r="C454" i="2"/>
  <c r="B454" i="2"/>
  <c r="A454" i="2"/>
  <c r="AN453" i="2"/>
  <c r="AM453" i="2"/>
  <c r="AL453" i="2"/>
  <c r="AK453" i="2"/>
  <c r="AJ453" i="2"/>
  <c r="AI453" i="2"/>
  <c r="AH453" i="2"/>
  <c r="AG453" i="2"/>
  <c r="AF453" i="2"/>
  <c r="AC453" i="2"/>
  <c r="AB453" i="2"/>
  <c r="AA453" i="2"/>
  <c r="Z453" i="2"/>
  <c r="Y453" i="2"/>
  <c r="X453" i="2"/>
  <c r="W453" i="2"/>
  <c r="V453" i="2"/>
  <c r="S453" i="2"/>
  <c r="N453" i="2"/>
  <c r="M453" i="2"/>
  <c r="L453" i="2"/>
  <c r="K453" i="2"/>
  <c r="J453" i="2"/>
  <c r="I453" i="2"/>
  <c r="H453" i="2"/>
  <c r="G453" i="2"/>
  <c r="F453" i="2"/>
  <c r="E453" i="2"/>
  <c r="D453" i="2"/>
  <c r="C453" i="2"/>
  <c r="B453" i="2"/>
  <c r="A453" i="2"/>
  <c r="AN452" i="2"/>
  <c r="AM452" i="2"/>
  <c r="AL452" i="2"/>
  <c r="AK452" i="2"/>
  <c r="AJ452" i="2"/>
  <c r="AI452" i="2"/>
  <c r="AH452" i="2"/>
  <c r="AG452" i="2"/>
  <c r="AF452" i="2"/>
  <c r="AC452" i="2"/>
  <c r="AB452" i="2"/>
  <c r="AA452" i="2"/>
  <c r="Z452" i="2"/>
  <c r="Y452" i="2"/>
  <c r="X452" i="2"/>
  <c r="W452" i="2"/>
  <c r="V452" i="2"/>
  <c r="S452" i="2"/>
  <c r="N452" i="2"/>
  <c r="M452" i="2"/>
  <c r="L452" i="2"/>
  <c r="K452" i="2"/>
  <c r="J452" i="2"/>
  <c r="J449" i="2" s="1"/>
  <c r="I452" i="2"/>
  <c r="H452" i="2"/>
  <c r="G452" i="2"/>
  <c r="F452" i="2"/>
  <c r="E452" i="2"/>
  <c r="D452" i="2"/>
  <c r="C452" i="2"/>
  <c r="B452" i="2"/>
  <c r="A452" i="2"/>
  <c r="AN451" i="2"/>
  <c r="AM451" i="2"/>
  <c r="AL451" i="2"/>
  <c r="AK451" i="2"/>
  <c r="AJ451" i="2"/>
  <c r="AI451" i="2"/>
  <c r="AH451" i="2"/>
  <c r="AG451" i="2"/>
  <c r="AF451" i="2"/>
  <c r="AC451" i="2"/>
  <c r="AB451" i="2"/>
  <c r="AA451" i="2"/>
  <c r="Z451" i="2"/>
  <c r="Y451" i="2"/>
  <c r="X451" i="2"/>
  <c r="W451" i="2"/>
  <c r="V451" i="2"/>
  <c r="S451" i="2"/>
  <c r="Q451" i="2"/>
  <c r="N451" i="2"/>
  <c r="M451" i="2"/>
  <c r="L451" i="2"/>
  <c r="K451" i="2"/>
  <c r="J451" i="2"/>
  <c r="I451" i="2"/>
  <c r="H451" i="2"/>
  <c r="G451" i="2"/>
  <c r="F451" i="2"/>
  <c r="E451" i="2"/>
  <c r="D451" i="2"/>
  <c r="C451" i="2"/>
  <c r="B451" i="2"/>
  <c r="A451" i="2"/>
  <c r="I449" i="2"/>
  <c r="AN448" i="2"/>
  <c r="AM448" i="2"/>
  <c r="AL448" i="2"/>
  <c r="AK448" i="2"/>
  <c r="AJ448" i="2"/>
  <c r="AI448" i="2"/>
  <c r="AH448" i="2"/>
  <c r="AG448" i="2"/>
  <c r="AF448" i="2"/>
  <c r="AC448" i="2"/>
  <c r="AB448" i="2"/>
  <c r="AA448" i="2"/>
  <c r="Z448" i="2"/>
  <c r="Y448" i="2"/>
  <c r="X448" i="2"/>
  <c r="W448" i="2"/>
  <c r="V448" i="2"/>
  <c r="S448" i="2"/>
  <c r="N448" i="2"/>
  <c r="M448" i="2"/>
  <c r="L448" i="2"/>
  <c r="K448" i="2"/>
  <c r="J448" i="2"/>
  <c r="I448" i="2"/>
  <c r="H448" i="2"/>
  <c r="G448" i="2"/>
  <c r="F448" i="2"/>
  <c r="E448" i="2"/>
  <c r="D448" i="2"/>
  <c r="C448" i="2"/>
  <c r="B448" i="2"/>
  <c r="A448" i="2"/>
  <c r="AN447" i="2"/>
  <c r="AM447" i="2"/>
  <c r="AL447" i="2"/>
  <c r="AK447" i="2"/>
  <c r="AJ447" i="2"/>
  <c r="AI447" i="2"/>
  <c r="AH447" i="2"/>
  <c r="AG447" i="2"/>
  <c r="AF447" i="2"/>
  <c r="AC447" i="2"/>
  <c r="AB447" i="2"/>
  <c r="AA447" i="2"/>
  <c r="Z447" i="2"/>
  <c r="Y447" i="2"/>
  <c r="X447" i="2"/>
  <c r="W447" i="2"/>
  <c r="V447" i="2"/>
  <c r="S447" i="2"/>
  <c r="N447" i="2"/>
  <c r="M447" i="2"/>
  <c r="L447" i="2"/>
  <c r="K447" i="2"/>
  <c r="J447" i="2"/>
  <c r="I447" i="2"/>
  <c r="I444" i="2" s="1"/>
  <c r="H447" i="2"/>
  <c r="G447" i="2"/>
  <c r="F447" i="2"/>
  <c r="E447" i="2"/>
  <c r="D447" i="2"/>
  <c r="C447" i="2"/>
  <c r="B447" i="2"/>
  <c r="A447" i="2"/>
  <c r="AN446" i="2"/>
  <c r="AM446" i="2"/>
  <c r="AL446" i="2"/>
  <c r="AK446" i="2"/>
  <c r="AJ446" i="2"/>
  <c r="AI446" i="2"/>
  <c r="AH446" i="2"/>
  <c r="AG446" i="2"/>
  <c r="AF446" i="2"/>
  <c r="AC446" i="2"/>
  <c r="AB446" i="2"/>
  <c r="AA446" i="2"/>
  <c r="Z446" i="2"/>
  <c r="Y446" i="2"/>
  <c r="X446" i="2"/>
  <c r="W446" i="2"/>
  <c r="V446" i="2"/>
  <c r="S446" i="2"/>
  <c r="Q446" i="2"/>
  <c r="Q466" i="2" s="1"/>
  <c r="N446" i="2"/>
  <c r="M446" i="2"/>
  <c r="L446" i="2"/>
  <c r="K446" i="2"/>
  <c r="J446" i="2"/>
  <c r="I446" i="2"/>
  <c r="H446" i="2"/>
  <c r="G446" i="2"/>
  <c r="F446" i="2"/>
  <c r="E446" i="2"/>
  <c r="D446" i="2"/>
  <c r="C446" i="2"/>
  <c r="B446" i="2"/>
  <c r="A446" i="2"/>
  <c r="J444" i="2"/>
  <c r="AN443" i="2"/>
  <c r="AM443" i="2"/>
  <c r="AL443" i="2"/>
  <c r="AK443" i="2"/>
  <c r="AJ443" i="2"/>
  <c r="AI443" i="2"/>
  <c r="AH443" i="2"/>
  <c r="AG443" i="2"/>
  <c r="AF443" i="2"/>
  <c r="AC443" i="2"/>
  <c r="AB443" i="2"/>
  <c r="AA443" i="2"/>
  <c r="Z443" i="2"/>
  <c r="Y443" i="2"/>
  <c r="X443" i="2"/>
  <c r="W443" i="2"/>
  <c r="V443" i="2"/>
  <c r="S443" i="2"/>
  <c r="N443" i="2"/>
  <c r="M443" i="2"/>
  <c r="L443" i="2"/>
  <c r="K443" i="2"/>
  <c r="J443" i="2"/>
  <c r="I443" i="2"/>
  <c r="G443" i="2"/>
  <c r="F443" i="2"/>
  <c r="E443" i="2"/>
  <c r="D443" i="2"/>
  <c r="C443" i="2"/>
  <c r="B443" i="2"/>
  <c r="A443" i="2"/>
  <c r="AN442" i="2"/>
  <c r="AM442" i="2"/>
  <c r="AL442" i="2"/>
  <c r="AK442" i="2"/>
  <c r="AJ442" i="2"/>
  <c r="AI442" i="2"/>
  <c r="AH442" i="2"/>
  <c r="AG442" i="2"/>
  <c r="AF442" i="2"/>
  <c r="AC442" i="2"/>
  <c r="AB442" i="2"/>
  <c r="AA442" i="2"/>
  <c r="Z442" i="2"/>
  <c r="Y442" i="2"/>
  <c r="X442" i="2"/>
  <c r="W442" i="2"/>
  <c r="V442" i="2"/>
  <c r="S442" i="2"/>
  <c r="N442" i="2"/>
  <c r="M442" i="2"/>
  <c r="K442" i="2"/>
  <c r="J442" i="2"/>
  <c r="I442" i="2"/>
  <c r="G442" i="2"/>
  <c r="F442" i="2"/>
  <c r="E442" i="2"/>
  <c r="D442" i="2"/>
  <c r="C442" i="2"/>
  <c r="B442" i="2"/>
  <c r="A442" i="2"/>
  <c r="AN441" i="2"/>
  <c r="AM441" i="2"/>
  <c r="AL441" i="2"/>
  <c r="AK441" i="2"/>
  <c r="AJ441" i="2"/>
  <c r="AI441" i="2"/>
  <c r="AH441" i="2"/>
  <c r="AG441" i="2"/>
  <c r="AF441" i="2"/>
  <c r="AC441" i="2"/>
  <c r="AB441" i="2"/>
  <c r="AA441" i="2"/>
  <c r="Z441" i="2"/>
  <c r="Y441" i="2"/>
  <c r="X441" i="2"/>
  <c r="W441" i="2"/>
  <c r="V441" i="2"/>
  <c r="S441" i="2"/>
  <c r="N441" i="2"/>
  <c r="M441" i="2"/>
  <c r="L441" i="2"/>
  <c r="K441" i="2"/>
  <c r="J441" i="2"/>
  <c r="I441" i="2"/>
  <c r="G441" i="2"/>
  <c r="F441" i="2"/>
  <c r="E441" i="2"/>
  <c r="D441" i="2"/>
  <c r="C441" i="2"/>
  <c r="B441" i="2"/>
  <c r="A441" i="2"/>
  <c r="J439" i="2"/>
  <c r="I439" i="2"/>
  <c r="J433" i="2"/>
  <c r="I433" i="2"/>
  <c r="L432" i="2"/>
  <c r="AN431" i="2"/>
  <c r="AM431" i="2"/>
  <c r="AL431" i="2"/>
  <c r="AK431" i="2"/>
  <c r="AJ431" i="2"/>
  <c r="AI431" i="2"/>
  <c r="AH431" i="2"/>
  <c r="AG431" i="2"/>
  <c r="AF431" i="2"/>
  <c r="AC431" i="2"/>
  <c r="AB431" i="2"/>
  <c r="AA431" i="2"/>
  <c r="Z431" i="2"/>
  <c r="Y431" i="2"/>
  <c r="X431" i="2"/>
  <c r="W431" i="2"/>
  <c r="V431" i="2"/>
  <c r="S431" i="2"/>
  <c r="N431" i="2"/>
  <c r="M431" i="2"/>
  <c r="L431" i="2"/>
  <c r="K431" i="2"/>
  <c r="J431" i="2"/>
  <c r="I431" i="2"/>
  <c r="H431" i="2"/>
  <c r="F431" i="2"/>
  <c r="E431" i="2"/>
  <c r="D431" i="2"/>
  <c r="C431" i="2"/>
  <c r="B431" i="2"/>
  <c r="E430" i="2"/>
  <c r="AN429" i="2"/>
  <c r="AM429" i="2"/>
  <c r="AL429" i="2"/>
  <c r="AK429" i="2"/>
  <c r="AJ429" i="2"/>
  <c r="AI429" i="2"/>
  <c r="AH429" i="2"/>
  <c r="AG429" i="2"/>
  <c r="AF429" i="2"/>
  <c r="AC429" i="2"/>
  <c r="AB429" i="2"/>
  <c r="AA429" i="2"/>
  <c r="Z429" i="2"/>
  <c r="Y429" i="2"/>
  <c r="X429" i="2"/>
  <c r="W429" i="2"/>
  <c r="V429" i="2"/>
  <c r="S429" i="2"/>
  <c r="S466" i="2" s="1"/>
  <c r="N429" i="2"/>
  <c r="N466" i="2" s="1"/>
  <c r="M429" i="2"/>
  <c r="L429" i="2"/>
  <c r="K429" i="2"/>
  <c r="J429" i="2"/>
  <c r="I429" i="2"/>
  <c r="H429" i="2"/>
  <c r="G429" i="2"/>
  <c r="F429" i="2"/>
  <c r="E429" i="2"/>
  <c r="D429" i="2"/>
  <c r="C429" i="2"/>
  <c r="B429" i="2"/>
  <c r="J412" i="2"/>
  <c r="J411" i="2" s="1"/>
  <c r="I412" i="2"/>
  <c r="I411" i="2" s="1"/>
  <c r="J394" i="2"/>
  <c r="I394" i="2"/>
  <c r="L392" i="2"/>
  <c r="J389" i="2"/>
  <c r="I389" i="2"/>
  <c r="L387" i="2"/>
  <c r="L442" i="2" s="1"/>
  <c r="J384" i="2"/>
  <c r="I384" i="2"/>
  <c r="J378" i="2"/>
  <c r="I378" i="2"/>
  <c r="L377" i="2"/>
  <c r="J358" i="2"/>
  <c r="I358" i="2"/>
  <c r="I357" i="2" s="1"/>
  <c r="J357" i="2"/>
  <c r="AN354" i="2"/>
  <c r="AM354" i="2"/>
  <c r="AL354" i="2"/>
  <c r="AK354" i="2"/>
  <c r="AJ354" i="2"/>
  <c r="AI354" i="2"/>
  <c r="AH354" i="2"/>
  <c r="AG354" i="2"/>
  <c r="AF354" i="2"/>
  <c r="AC354" i="2"/>
  <c r="AB354" i="2"/>
  <c r="AA354" i="2"/>
  <c r="Z354" i="2"/>
  <c r="Y354" i="2"/>
  <c r="X354" i="2"/>
  <c r="W354" i="2"/>
  <c r="V354" i="2"/>
  <c r="S354" i="2"/>
  <c r="N354" i="2"/>
  <c r="M354" i="2"/>
  <c r="L354" i="2"/>
  <c r="K354" i="2"/>
  <c r="G354" i="2"/>
  <c r="F354" i="2"/>
  <c r="D354" i="2"/>
  <c r="C354" i="2"/>
  <c r="B354" i="2"/>
  <c r="AN353" i="2"/>
  <c r="AM353" i="2"/>
  <c r="AL353" i="2"/>
  <c r="AK353" i="2"/>
  <c r="AJ353" i="2"/>
  <c r="AI353" i="2"/>
  <c r="AH353" i="2"/>
  <c r="AG353" i="2"/>
  <c r="AF353" i="2"/>
  <c r="AC353" i="2"/>
  <c r="AB353" i="2"/>
  <c r="AA353" i="2"/>
  <c r="Z353" i="2"/>
  <c r="Y353" i="2"/>
  <c r="X353" i="2"/>
  <c r="W353" i="2"/>
  <c r="V353" i="2"/>
  <c r="S353" i="2"/>
  <c r="N353" i="2"/>
  <c r="M353" i="2"/>
  <c r="L353" i="2"/>
  <c r="K353" i="2"/>
  <c r="G353" i="2"/>
  <c r="F353" i="2"/>
  <c r="D353" i="2"/>
  <c r="C353" i="2"/>
  <c r="B353" i="2"/>
  <c r="AN352" i="2"/>
  <c r="AM352" i="2"/>
  <c r="AL352" i="2"/>
  <c r="AK352" i="2"/>
  <c r="AJ352" i="2"/>
  <c r="AI352" i="2"/>
  <c r="AH352" i="2"/>
  <c r="AG352" i="2"/>
  <c r="AF352" i="2"/>
  <c r="AC352" i="2"/>
  <c r="AB352" i="2"/>
  <c r="AA352" i="2"/>
  <c r="Z352" i="2"/>
  <c r="Y352" i="2"/>
  <c r="X352" i="2"/>
  <c r="W352" i="2"/>
  <c r="V352" i="2"/>
  <c r="S352" i="2"/>
  <c r="N352" i="2"/>
  <c r="M352" i="2"/>
  <c r="L352" i="2"/>
  <c r="K352" i="2"/>
  <c r="G352" i="2"/>
  <c r="F352" i="2"/>
  <c r="D352" i="2"/>
  <c r="C352" i="2"/>
  <c r="B352" i="2"/>
  <c r="AM351" i="2"/>
  <c r="AL351" i="2"/>
  <c r="AK351" i="2"/>
  <c r="AJ351" i="2"/>
  <c r="AI351" i="2"/>
  <c r="AH351" i="2"/>
  <c r="AG351" i="2"/>
  <c r="AF351" i="2"/>
  <c r="AC351" i="2"/>
  <c r="AB351" i="2"/>
  <c r="AA351" i="2"/>
  <c r="Z351" i="2"/>
  <c r="Y351" i="2"/>
  <c r="X351" i="2"/>
  <c r="W351" i="2"/>
  <c r="V351" i="2"/>
  <c r="S351" i="2"/>
  <c r="Q351" i="2"/>
  <c r="N351" i="2"/>
  <c r="M351" i="2"/>
  <c r="L351" i="2"/>
  <c r="K351" i="2"/>
  <c r="J351" i="2"/>
  <c r="J348" i="2" s="1"/>
  <c r="I351" i="2"/>
  <c r="I348" i="2" s="1"/>
  <c r="H351" i="2"/>
  <c r="G351" i="2"/>
  <c r="F351" i="2"/>
  <c r="E351" i="2"/>
  <c r="D351" i="2"/>
  <c r="C351" i="2"/>
  <c r="B351" i="2"/>
  <c r="A351" i="2"/>
  <c r="AN350" i="2"/>
  <c r="AM350" i="2"/>
  <c r="AL350" i="2"/>
  <c r="AK350" i="2"/>
  <c r="AJ350" i="2"/>
  <c r="AI350" i="2"/>
  <c r="AH350" i="2"/>
  <c r="AG350" i="2"/>
  <c r="AF350" i="2"/>
  <c r="AC350" i="2"/>
  <c r="AB350" i="2"/>
  <c r="AA350" i="2"/>
  <c r="Z350" i="2"/>
  <c r="Y350" i="2"/>
  <c r="X350" i="2"/>
  <c r="W350" i="2"/>
  <c r="V350" i="2"/>
  <c r="S350" i="2"/>
  <c r="N350" i="2"/>
  <c r="M350" i="2"/>
  <c r="L350" i="2"/>
  <c r="K350" i="2"/>
  <c r="G350" i="2"/>
  <c r="F350" i="2"/>
  <c r="D350" i="2"/>
  <c r="C350" i="2"/>
  <c r="B350" i="2"/>
  <c r="A350" i="2"/>
  <c r="AM349" i="2"/>
  <c r="AL349" i="2"/>
  <c r="AK349" i="2"/>
  <c r="AJ349" i="2"/>
  <c r="AI349" i="2"/>
  <c r="AH349" i="2"/>
  <c r="AG349" i="2"/>
  <c r="AF349" i="2"/>
  <c r="AC349" i="2"/>
  <c r="AB349" i="2"/>
  <c r="AA349" i="2"/>
  <c r="Z349" i="2"/>
  <c r="Y349" i="2"/>
  <c r="X349" i="2"/>
  <c r="W349" i="2"/>
  <c r="V349" i="2"/>
  <c r="S349" i="2"/>
  <c r="Q349" i="2"/>
  <c r="Q355" i="2" s="1"/>
  <c r="N349" i="2"/>
  <c r="M349" i="2"/>
  <c r="L349" i="2"/>
  <c r="K349" i="2"/>
  <c r="J349" i="2"/>
  <c r="I349" i="2"/>
  <c r="H349" i="2"/>
  <c r="G349" i="2"/>
  <c r="F349" i="2"/>
  <c r="E349" i="2"/>
  <c r="D349" i="2"/>
  <c r="C349" i="2"/>
  <c r="B349" i="2"/>
  <c r="A349" i="2"/>
  <c r="AN347" i="2"/>
  <c r="AM347" i="2"/>
  <c r="AL347" i="2"/>
  <c r="AK347" i="2"/>
  <c r="AJ347" i="2"/>
  <c r="AI347" i="2"/>
  <c r="AH347" i="2"/>
  <c r="AG347" i="2"/>
  <c r="AF347" i="2"/>
  <c r="AC347" i="2"/>
  <c r="AB347" i="2"/>
  <c r="AA347" i="2"/>
  <c r="Z347" i="2"/>
  <c r="Y347" i="2"/>
  <c r="X347" i="2"/>
  <c r="W347" i="2"/>
  <c r="V347" i="2"/>
  <c r="S347" i="2"/>
  <c r="N347" i="2"/>
  <c r="M347" i="2"/>
  <c r="L347" i="2"/>
  <c r="K347" i="2"/>
  <c r="G347" i="2"/>
  <c r="F347" i="2"/>
  <c r="E347" i="2"/>
  <c r="D347" i="2"/>
  <c r="C347" i="2"/>
  <c r="B347" i="2"/>
  <c r="AN346" i="2"/>
  <c r="AM346" i="2"/>
  <c r="AL346" i="2"/>
  <c r="AK346" i="2"/>
  <c r="AJ346" i="2"/>
  <c r="AI346" i="2"/>
  <c r="AH346" i="2"/>
  <c r="AG346" i="2"/>
  <c r="AF346" i="2"/>
  <c r="AC346" i="2"/>
  <c r="AB346" i="2"/>
  <c r="AA346" i="2"/>
  <c r="Z346" i="2"/>
  <c r="Y346" i="2"/>
  <c r="X346" i="2"/>
  <c r="W346" i="2"/>
  <c r="V346" i="2"/>
  <c r="S346" i="2"/>
  <c r="N346" i="2"/>
  <c r="M346" i="2"/>
  <c r="L346" i="2"/>
  <c r="K346" i="2"/>
  <c r="G346" i="2"/>
  <c r="F346" i="2"/>
  <c r="E346" i="2"/>
  <c r="D346" i="2"/>
  <c r="C346" i="2"/>
  <c r="B346" i="2"/>
  <c r="H345" i="2"/>
  <c r="G345" i="2"/>
  <c r="F345" i="2"/>
  <c r="E345" i="2"/>
  <c r="D345" i="2"/>
  <c r="A345" i="2"/>
  <c r="J344" i="2"/>
  <c r="I344" i="2"/>
  <c r="AO343" i="2"/>
  <c r="AN343" i="2"/>
  <c r="AM343" i="2"/>
  <c r="AL343" i="2"/>
  <c r="AK343" i="2"/>
  <c r="AJ343" i="2"/>
  <c r="AI343" i="2"/>
  <c r="AH343" i="2"/>
  <c r="AG343" i="2"/>
  <c r="AF343" i="2"/>
  <c r="AC343" i="2"/>
  <c r="AB343" i="2"/>
  <c r="AA343" i="2"/>
  <c r="Z343" i="2"/>
  <c r="Y343" i="2"/>
  <c r="X343" i="2"/>
  <c r="W343" i="2"/>
  <c r="V343" i="2"/>
  <c r="S343" i="2"/>
  <c r="N343" i="2"/>
  <c r="M343" i="2"/>
  <c r="L343" i="2"/>
  <c r="K343" i="2"/>
  <c r="G343" i="2"/>
  <c r="E343" i="2"/>
  <c r="D343" i="2"/>
  <c r="C343" i="2"/>
  <c r="B343" i="2"/>
  <c r="AO342" i="2"/>
  <c r="AN342" i="2"/>
  <c r="AM342" i="2"/>
  <c r="AL342" i="2"/>
  <c r="AK342" i="2"/>
  <c r="AJ342" i="2"/>
  <c r="AI342" i="2"/>
  <c r="AH342" i="2"/>
  <c r="AG342" i="2"/>
  <c r="AF342" i="2"/>
  <c r="AC342" i="2"/>
  <c r="AB342" i="2"/>
  <c r="AA342" i="2"/>
  <c r="Z342" i="2"/>
  <c r="Y342" i="2"/>
  <c r="X342" i="2"/>
  <c r="W342" i="2"/>
  <c r="V342" i="2"/>
  <c r="S342" i="2"/>
  <c r="N342" i="2"/>
  <c r="M342" i="2"/>
  <c r="L342" i="2"/>
  <c r="K342" i="2"/>
  <c r="G342" i="2"/>
  <c r="E342" i="2"/>
  <c r="D342" i="2"/>
  <c r="C342" i="2"/>
  <c r="B342" i="2"/>
  <c r="A341" i="2"/>
  <c r="AN340" i="2"/>
  <c r="AM340" i="2"/>
  <c r="AL340" i="2"/>
  <c r="AK340" i="2"/>
  <c r="AJ340" i="2"/>
  <c r="AI340" i="2"/>
  <c r="AH340" i="2"/>
  <c r="AG340" i="2"/>
  <c r="AF340" i="2"/>
  <c r="AC340" i="2"/>
  <c r="AB340" i="2"/>
  <c r="AA340" i="2"/>
  <c r="Z340" i="2"/>
  <c r="Y340" i="2"/>
  <c r="X340" i="2"/>
  <c r="W340" i="2"/>
  <c r="V340" i="2"/>
  <c r="S340" i="2"/>
  <c r="N340" i="2"/>
  <c r="M340" i="2"/>
  <c r="L340" i="2"/>
  <c r="K340" i="2"/>
  <c r="H340" i="2"/>
  <c r="G340" i="2"/>
  <c r="D340" i="2"/>
  <c r="C340" i="2"/>
  <c r="B340" i="2"/>
  <c r="AN339" i="2"/>
  <c r="AM339" i="2"/>
  <c r="AL339" i="2"/>
  <c r="AK339" i="2"/>
  <c r="AJ339" i="2"/>
  <c r="AI339" i="2"/>
  <c r="AH339" i="2"/>
  <c r="AG339" i="2"/>
  <c r="AF339" i="2"/>
  <c r="AC339" i="2"/>
  <c r="AB339" i="2"/>
  <c r="AA339" i="2"/>
  <c r="Z339" i="2"/>
  <c r="Y339" i="2"/>
  <c r="X339" i="2"/>
  <c r="W339" i="2"/>
  <c r="V339" i="2"/>
  <c r="S339" i="2"/>
  <c r="Q339" i="2"/>
  <c r="N339" i="2"/>
  <c r="M339" i="2"/>
  <c r="L339" i="2"/>
  <c r="K339" i="2"/>
  <c r="J339" i="2"/>
  <c r="I339" i="2"/>
  <c r="H339" i="2"/>
  <c r="G339" i="2"/>
  <c r="F339" i="2"/>
  <c r="E339" i="2"/>
  <c r="D339" i="2"/>
  <c r="A339" i="2"/>
  <c r="J338" i="2"/>
  <c r="I338" i="2"/>
  <c r="AN337" i="2"/>
  <c r="AM337" i="2"/>
  <c r="AL337" i="2"/>
  <c r="AK337" i="2"/>
  <c r="AJ337" i="2"/>
  <c r="AI337" i="2"/>
  <c r="AH337" i="2"/>
  <c r="AG337" i="2"/>
  <c r="AF337" i="2"/>
  <c r="AC337" i="2"/>
  <c r="AB337" i="2"/>
  <c r="AA337" i="2"/>
  <c r="Z337" i="2"/>
  <c r="Y337" i="2"/>
  <c r="X337" i="2"/>
  <c r="W337" i="2"/>
  <c r="V337" i="2"/>
  <c r="S337" i="2"/>
  <c r="Q337" i="2"/>
  <c r="N337" i="2"/>
  <c r="M337" i="2"/>
  <c r="L337" i="2"/>
  <c r="K337" i="2"/>
  <c r="G337" i="2"/>
  <c r="E337" i="2"/>
  <c r="D337" i="2"/>
  <c r="C337" i="2"/>
  <c r="B337" i="2"/>
  <c r="AN336" i="2"/>
  <c r="AM336" i="2"/>
  <c r="AL336" i="2"/>
  <c r="AK336" i="2"/>
  <c r="AJ336" i="2"/>
  <c r="AI336" i="2"/>
  <c r="AH336" i="2"/>
  <c r="AG336" i="2"/>
  <c r="AF336" i="2"/>
  <c r="AC336" i="2"/>
  <c r="AB336" i="2"/>
  <c r="AA336" i="2"/>
  <c r="Z336" i="2"/>
  <c r="Y336" i="2"/>
  <c r="X336" i="2"/>
  <c r="W336" i="2"/>
  <c r="V336" i="2"/>
  <c r="S336" i="2"/>
  <c r="N336" i="2"/>
  <c r="M336" i="2"/>
  <c r="L336" i="2"/>
  <c r="K336" i="2"/>
  <c r="G336" i="2"/>
  <c r="E336" i="2"/>
  <c r="D336" i="2"/>
  <c r="C336" i="2"/>
  <c r="B336" i="2"/>
  <c r="AN335" i="2"/>
  <c r="AM335" i="2"/>
  <c r="AL335" i="2"/>
  <c r="AK335" i="2"/>
  <c r="AJ335" i="2"/>
  <c r="AI335" i="2"/>
  <c r="AH335" i="2"/>
  <c r="AG335" i="2"/>
  <c r="AF335" i="2"/>
  <c r="AC335" i="2"/>
  <c r="AB335" i="2"/>
  <c r="AA335" i="2"/>
  <c r="Z335" i="2"/>
  <c r="Y335" i="2"/>
  <c r="X335" i="2"/>
  <c r="W335" i="2"/>
  <c r="V335" i="2"/>
  <c r="S335" i="2"/>
  <c r="Q335" i="2"/>
  <c r="N335" i="2"/>
  <c r="M335" i="2"/>
  <c r="L335" i="2"/>
  <c r="K335" i="2"/>
  <c r="H335" i="2"/>
  <c r="G335" i="2"/>
  <c r="F335" i="2"/>
  <c r="E335" i="2"/>
  <c r="D335" i="2"/>
  <c r="A335" i="2"/>
  <c r="J334" i="2"/>
  <c r="I334" i="2"/>
  <c r="AN332" i="2"/>
  <c r="AM332" i="2"/>
  <c r="AL332" i="2"/>
  <c r="AK332" i="2"/>
  <c r="AJ332" i="2"/>
  <c r="AI332" i="2"/>
  <c r="AH332" i="2"/>
  <c r="AG332" i="2"/>
  <c r="AF332" i="2"/>
  <c r="AC332" i="2"/>
  <c r="AB332" i="2"/>
  <c r="AA332" i="2"/>
  <c r="Z332" i="2"/>
  <c r="Y332" i="2"/>
  <c r="X332" i="2"/>
  <c r="W332" i="2"/>
  <c r="V332" i="2"/>
  <c r="S332" i="2"/>
  <c r="N332" i="2"/>
  <c r="M332" i="2"/>
  <c r="L332" i="2"/>
  <c r="K332" i="2"/>
  <c r="G332" i="2"/>
  <c r="F332" i="2"/>
  <c r="D332" i="2"/>
  <c r="C332" i="2"/>
  <c r="B332" i="2"/>
  <c r="AN331" i="2"/>
  <c r="AM331" i="2"/>
  <c r="AL331" i="2"/>
  <c r="AK331" i="2"/>
  <c r="AJ331" i="2"/>
  <c r="AI331" i="2"/>
  <c r="AH331" i="2"/>
  <c r="AG331" i="2"/>
  <c r="AF331" i="2"/>
  <c r="AC331" i="2"/>
  <c r="AB331" i="2"/>
  <c r="AA331" i="2"/>
  <c r="Z331" i="2"/>
  <c r="Y331" i="2"/>
  <c r="X331" i="2"/>
  <c r="W331" i="2"/>
  <c r="V331" i="2"/>
  <c r="S331" i="2"/>
  <c r="N331" i="2"/>
  <c r="M331" i="2"/>
  <c r="L331" i="2"/>
  <c r="K331" i="2"/>
  <c r="G331" i="2"/>
  <c r="F331" i="2"/>
  <c r="D331" i="2"/>
  <c r="C331" i="2"/>
  <c r="B331" i="2"/>
  <c r="J329" i="2"/>
  <c r="I329" i="2"/>
  <c r="L327" i="2"/>
  <c r="AN326" i="2"/>
  <c r="AM326" i="2"/>
  <c r="AL326" i="2"/>
  <c r="AK326" i="2"/>
  <c r="AJ326" i="2"/>
  <c r="AI326" i="2"/>
  <c r="AH326" i="2"/>
  <c r="AG326" i="2"/>
  <c r="AF326" i="2"/>
  <c r="AC326" i="2"/>
  <c r="AB326" i="2"/>
  <c r="AA326" i="2"/>
  <c r="Z326" i="2"/>
  <c r="Y326" i="2"/>
  <c r="X326" i="2"/>
  <c r="W326" i="2"/>
  <c r="V326" i="2"/>
  <c r="S326" i="2"/>
  <c r="N326" i="2"/>
  <c r="N355" i="2" s="1"/>
  <c r="M326" i="2"/>
  <c r="K326" i="2"/>
  <c r="G326" i="2"/>
  <c r="F326" i="2"/>
  <c r="E326" i="2"/>
  <c r="D326" i="2"/>
  <c r="C326" i="2"/>
  <c r="AL325" i="2"/>
  <c r="AN324" i="2"/>
  <c r="AM324" i="2"/>
  <c r="AL324" i="2"/>
  <c r="AK324" i="2"/>
  <c r="AJ324" i="2"/>
  <c r="AI324" i="2"/>
  <c r="AH324" i="2"/>
  <c r="AG324" i="2"/>
  <c r="AF324" i="2"/>
  <c r="AC324" i="2"/>
  <c r="AB324" i="2"/>
  <c r="AA324" i="2"/>
  <c r="Z324" i="2"/>
  <c r="Y324" i="2"/>
  <c r="X324" i="2"/>
  <c r="W324" i="2"/>
  <c r="V324" i="2"/>
  <c r="S324" i="2"/>
  <c r="N324" i="2"/>
  <c r="M324" i="2"/>
  <c r="L324" i="2"/>
  <c r="K324" i="2"/>
  <c r="G324" i="2"/>
  <c r="F324" i="2"/>
  <c r="E324" i="2"/>
  <c r="D324" i="2"/>
  <c r="C324" i="2"/>
  <c r="J311" i="2"/>
  <c r="I311" i="2"/>
  <c r="I310" i="2" s="1"/>
  <c r="J310" i="2"/>
  <c r="J302" i="2"/>
  <c r="I302" i="2"/>
  <c r="J298" i="2"/>
  <c r="I298" i="2"/>
  <c r="L294" i="2"/>
  <c r="J292" i="2"/>
  <c r="I292" i="2"/>
  <c r="L291" i="2"/>
  <c r="J288" i="2"/>
  <c r="I288" i="2"/>
  <c r="J283" i="2"/>
  <c r="I283" i="2"/>
  <c r="L282" i="2"/>
  <c r="L326" i="2" s="1"/>
  <c r="J273" i="2"/>
  <c r="I273" i="2"/>
  <c r="J270" i="2"/>
  <c r="I270" i="2"/>
  <c r="J265" i="2"/>
  <c r="J264" i="2" s="1"/>
  <c r="I265" i="2"/>
  <c r="I264" i="2" s="1"/>
  <c r="AN260" i="2"/>
  <c r="AM260" i="2"/>
  <c r="AL260" i="2"/>
  <c r="AK260" i="2"/>
  <c r="AJ260" i="2"/>
  <c r="AI260" i="2"/>
  <c r="AH260" i="2"/>
  <c r="AG260" i="2"/>
  <c r="AF260" i="2"/>
  <c r="AC260" i="2"/>
  <c r="AB260" i="2"/>
  <c r="AA260" i="2"/>
  <c r="Z260" i="2"/>
  <c r="Y260" i="2"/>
  <c r="X260" i="2"/>
  <c r="W260" i="2"/>
  <c r="V260" i="2"/>
  <c r="S260" i="2"/>
  <c r="N260" i="2"/>
  <c r="M260" i="2"/>
  <c r="L260" i="2"/>
  <c r="K260" i="2"/>
  <c r="J260" i="2"/>
  <c r="I260" i="2"/>
  <c r="H260" i="2"/>
  <c r="G260" i="2"/>
  <c r="F260" i="2"/>
  <c r="E260" i="2"/>
  <c r="D260" i="2"/>
  <c r="C260" i="2"/>
  <c r="B260" i="2"/>
  <c r="A260" i="2"/>
  <c r="AN259" i="2"/>
  <c r="AM259" i="2"/>
  <c r="AL259" i="2"/>
  <c r="AK259" i="2"/>
  <c r="AJ259" i="2"/>
  <c r="AI259" i="2"/>
  <c r="AH259" i="2"/>
  <c r="AG259" i="2"/>
  <c r="AF259" i="2"/>
  <c r="AC259" i="2"/>
  <c r="AB259" i="2"/>
  <c r="AA259" i="2"/>
  <c r="Z259" i="2"/>
  <c r="Y259" i="2"/>
  <c r="X259" i="2"/>
  <c r="W259" i="2"/>
  <c r="V259" i="2"/>
  <c r="S259" i="2"/>
  <c r="N259" i="2"/>
  <c r="M259" i="2"/>
  <c r="L259" i="2"/>
  <c r="K259" i="2"/>
  <c r="J259" i="2"/>
  <c r="I259" i="2"/>
  <c r="H259" i="2"/>
  <c r="G259" i="2"/>
  <c r="F259" i="2"/>
  <c r="E259" i="2"/>
  <c r="D259" i="2"/>
  <c r="C259" i="2"/>
  <c r="B259" i="2"/>
  <c r="A259" i="2"/>
  <c r="S258" i="2"/>
  <c r="Q258" i="2"/>
  <c r="N258" i="2"/>
  <c r="M258" i="2"/>
  <c r="L258" i="2"/>
  <c r="K258" i="2"/>
  <c r="J258" i="2"/>
  <c r="I258" i="2"/>
  <c r="H258" i="2"/>
  <c r="G258" i="2"/>
  <c r="F258" i="2"/>
  <c r="E258" i="2"/>
  <c r="D258" i="2"/>
  <c r="C258" i="2"/>
  <c r="B258" i="2"/>
  <c r="A258" i="2"/>
  <c r="AN257" i="2"/>
  <c r="AM257" i="2"/>
  <c r="AL257" i="2"/>
  <c r="AK257" i="2"/>
  <c r="AJ257" i="2"/>
  <c r="AI257" i="2"/>
  <c r="AH257" i="2"/>
  <c r="AG257" i="2"/>
  <c r="AF257" i="2"/>
  <c r="AC257" i="2"/>
  <c r="AB257" i="2"/>
  <c r="AA257" i="2"/>
  <c r="Z257" i="2"/>
  <c r="Y257" i="2"/>
  <c r="X257" i="2"/>
  <c r="W257" i="2"/>
  <c r="V257" i="2"/>
  <c r="S257" i="2"/>
  <c r="N257" i="2"/>
  <c r="M257" i="2"/>
  <c r="L257" i="2"/>
  <c r="K257" i="2"/>
  <c r="J257" i="2"/>
  <c r="I257" i="2"/>
  <c r="H257" i="2"/>
  <c r="G257" i="2"/>
  <c r="F257" i="2"/>
  <c r="E257" i="2"/>
  <c r="D257" i="2"/>
  <c r="C257" i="2"/>
  <c r="B257" i="2"/>
  <c r="A257" i="2"/>
  <c r="AN255" i="2"/>
  <c r="AM255" i="2"/>
  <c r="AL255" i="2"/>
  <c r="AK255" i="2"/>
  <c r="AJ255" i="2"/>
  <c r="AI255" i="2"/>
  <c r="AH255" i="2"/>
  <c r="AG255" i="2"/>
  <c r="AF255" i="2"/>
  <c r="AC255" i="2"/>
  <c r="AB255" i="2"/>
  <c r="AA255" i="2"/>
  <c r="Z255" i="2"/>
  <c r="Y255" i="2"/>
  <c r="X255" i="2"/>
  <c r="W255" i="2"/>
  <c r="V255" i="2"/>
  <c r="S255" i="2"/>
  <c r="N255" i="2"/>
  <c r="M255" i="2"/>
  <c r="L255" i="2"/>
  <c r="K255" i="2"/>
  <c r="J255" i="2"/>
  <c r="I255" i="2"/>
  <c r="H255" i="2"/>
  <c r="G255" i="2"/>
  <c r="F255" i="2"/>
  <c r="E255" i="2"/>
  <c r="D255" i="2"/>
  <c r="C255" i="2"/>
  <c r="B255" i="2"/>
  <c r="A255" i="2"/>
  <c r="AN254" i="2"/>
  <c r="AM254" i="2"/>
  <c r="AL254" i="2"/>
  <c r="AK254" i="2"/>
  <c r="AJ254" i="2"/>
  <c r="AI254" i="2"/>
  <c r="AH254" i="2"/>
  <c r="AG254" i="2"/>
  <c r="AF254" i="2"/>
  <c r="AC254" i="2"/>
  <c r="AB254" i="2"/>
  <c r="AA254" i="2"/>
  <c r="Z254" i="2"/>
  <c r="Y254" i="2"/>
  <c r="X254" i="2"/>
  <c r="W254" i="2"/>
  <c r="V254" i="2"/>
  <c r="S254" i="2"/>
  <c r="N254" i="2"/>
  <c r="M254" i="2"/>
  <c r="L254" i="2"/>
  <c r="K254" i="2"/>
  <c r="J254" i="2"/>
  <c r="I254" i="2"/>
  <c r="H254" i="2"/>
  <c r="G254" i="2"/>
  <c r="F254" i="2"/>
  <c r="E254" i="2"/>
  <c r="D254" i="2"/>
  <c r="C254" i="2"/>
  <c r="B254" i="2"/>
  <c r="A254" i="2"/>
  <c r="AN253" i="2"/>
  <c r="AM253" i="2"/>
  <c r="AL253" i="2"/>
  <c r="AK253" i="2"/>
  <c r="AJ253" i="2"/>
  <c r="AI253" i="2"/>
  <c r="AH253" i="2"/>
  <c r="AG253" i="2"/>
  <c r="AF253" i="2"/>
  <c r="AC253" i="2"/>
  <c r="AB253" i="2"/>
  <c r="AA253" i="2"/>
  <c r="Z253" i="2"/>
  <c r="Y253" i="2"/>
  <c r="X253" i="2"/>
  <c r="W253" i="2"/>
  <c r="V253" i="2"/>
  <c r="S253" i="2"/>
  <c r="N253" i="2"/>
  <c r="M253" i="2"/>
  <c r="L253" i="2"/>
  <c r="K253" i="2"/>
  <c r="J253" i="2"/>
  <c r="I253" i="2"/>
  <c r="H253" i="2"/>
  <c r="G253" i="2"/>
  <c r="F253" i="2"/>
  <c r="E253" i="2"/>
  <c r="D253" i="2"/>
  <c r="C253" i="2"/>
  <c r="B253" i="2"/>
  <c r="A253" i="2"/>
  <c r="AN252" i="2"/>
  <c r="AM252" i="2"/>
  <c r="AL252" i="2"/>
  <c r="AK252" i="2"/>
  <c r="AJ252" i="2"/>
  <c r="AI252" i="2"/>
  <c r="AH252" i="2"/>
  <c r="AG252" i="2"/>
  <c r="AF252" i="2"/>
  <c r="AC252" i="2"/>
  <c r="AB252" i="2"/>
  <c r="AA252" i="2"/>
  <c r="Z252" i="2"/>
  <c r="Y252" i="2"/>
  <c r="X252" i="2"/>
  <c r="W252" i="2"/>
  <c r="V252" i="2"/>
  <c r="S252" i="2"/>
  <c r="N252" i="2"/>
  <c r="M252" i="2"/>
  <c r="L252" i="2"/>
  <c r="K252" i="2"/>
  <c r="J252" i="2"/>
  <c r="I252" i="2"/>
  <c r="H252" i="2"/>
  <c r="G252" i="2"/>
  <c r="F252" i="2"/>
  <c r="E252" i="2"/>
  <c r="D252" i="2"/>
  <c r="C252" i="2"/>
  <c r="B252" i="2"/>
  <c r="A252" i="2"/>
  <c r="S251" i="2"/>
  <c r="N251" i="2"/>
  <c r="M251" i="2"/>
  <c r="L251" i="2"/>
  <c r="K251" i="2"/>
  <c r="J251" i="2"/>
  <c r="I251" i="2"/>
  <c r="H251" i="2"/>
  <c r="G251" i="2"/>
  <c r="F251" i="2"/>
  <c r="E251" i="2"/>
  <c r="D251" i="2"/>
  <c r="C251" i="2"/>
  <c r="B251" i="2"/>
  <c r="A251" i="2"/>
  <c r="AN250" i="2"/>
  <c r="AM250" i="2"/>
  <c r="AL250" i="2"/>
  <c r="AK250" i="2"/>
  <c r="AJ250" i="2"/>
  <c r="AI250" i="2"/>
  <c r="AH250" i="2"/>
  <c r="AG250" i="2"/>
  <c r="AF250" i="2"/>
  <c r="AC250" i="2"/>
  <c r="AB250" i="2"/>
  <c r="AA250" i="2"/>
  <c r="Z250" i="2"/>
  <c r="Y250" i="2"/>
  <c r="X250" i="2"/>
  <c r="W250" i="2"/>
  <c r="V250" i="2"/>
  <c r="S250" i="2"/>
  <c r="N250" i="2"/>
  <c r="M250" i="2"/>
  <c r="L250" i="2"/>
  <c r="K250" i="2"/>
  <c r="J250" i="2"/>
  <c r="I250" i="2"/>
  <c r="H250" i="2"/>
  <c r="G250" i="2"/>
  <c r="F250" i="2"/>
  <c r="E250" i="2"/>
  <c r="D250" i="2"/>
  <c r="C250" i="2"/>
  <c r="B250" i="2"/>
  <c r="A250" i="2"/>
  <c r="S249" i="2"/>
  <c r="Q249" i="2"/>
  <c r="N249" i="2"/>
  <c r="M249" i="2"/>
  <c r="L249" i="2"/>
  <c r="K249" i="2"/>
  <c r="J249" i="2"/>
  <c r="I249" i="2"/>
  <c r="H249" i="2"/>
  <c r="G249" i="2"/>
  <c r="F249" i="2"/>
  <c r="E249" i="2"/>
  <c r="D249" i="2"/>
  <c r="C249" i="2"/>
  <c r="B249" i="2"/>
  <c r="A249" i="2"/>
  <c r="AN247" i="2"/>
  <c r="AM247" i="2"/>
  <c r="AL247" i="2"/>
  <c r="AK247" i="2"/>
  <c r="AJ247" i="2"/>
  <c r="AI247" i="2"/>
  <c r="AH247" i="2"/>
  <c r="AG247" i="2"/>
  <c r="AF247" i="2"/>
  <c r="AC247" i="2"/>
  <c r="AB247" i="2"/>
  <c r="AA247" i="2"/>
  <c r="Z247" i="2"/>
  <c r="Y247" i="2"/>
  <c r="X247" i="2"/>
  <c r="W247" i="2"/>
  <c r="V247" i="2"/>
  <c r="S247" i="2"/>
  <c r="N247" i="2"/>
  <c r="M247" i="2"/>
  <c r="L247" i="2"/>
  <c r="K247" i="2"/>
  <c r="J247" i="2"/>
  <c r="I247" i="2"/>
  <c r="H247" i="2"/>
  <c r="G247" i="2"/>
  <c r="F247" i="2"/>
  <c r="E247" i="2"/>
  <c r="D247" i="2"/>
  <c r="C247" i="2"/>
  <c r="B247" i="2"/>
  <c r="A247" i="2"/>
  <c r="AN246" i="2"/>
  <c r="AM246" i="2"/>
  <c r="AL246" i="2"/>
  <c r="AK246" i="2"/>
  <c r="AJ246" i="2"/>
  <c r="AI246" i="2"/>
  <c r="AH246" i="2"/>
  <c r="AG246" i="2"/>
  <c r="AF246" i="2"/>
  <c r="AC246" i="2"/>
  <c r="AB246" i="2"/>
  <c r="AA246" i="2"/>
  <c r="Z246" i="2"/>
  <c r="Y246" i="2"/>
  <c r="X246" i="2"/>
  <c r="W246" i="2"/>
  <c r="V246" i="2"/>
  <c r="S246" i="2"/>
  <c r="N246" i="2"/>
  <c r="M246" i="2"/>
  <c r="L246" i="2"/>
  <c r="K246" i="2"/>
  <c r="H246" i="2"/>
  <c r="G246" i="2"/>
  <c r="F246" i="2"/>
  <c r="E246" i="2"/>
  <c r="D246" i="2"/>
  <c r="C246" i="2"/>
  <c r="B246" i="2"/>
  <c r="A246" i="2"/>
  <c r="J244" i="2"/>
  <c r="I244" i="2"/>
  <c r="AN243" i="2"/>
  <c r="AM243" i="2"/>
  <c r="AL243" i="2"/>
  <c r="AK243" i="2"/>
  <c r="AJ243" i="2"/>
  <c r="AI243" i="2"/>
  <c r="AH243" i="2"/>
  <c r="AG243" i="2"/>
  <c r="AF243" i="2"/>
  <c r="AC243" i="2"/>
  <c r="AB243" i="2"/>
  <c r="AA243" i="2"/>
  <c r="Z243" i="2"/>
  <c r="Y243" i="2"/>
  <c r="X243" i="2"/>
  <c r="W243" i="2"/>
  <c r="V243" i="2"/>
  <c r="S243" i="2"/>
  <c r="N243" i="2"/>
  <c r="M243" i="2"/>
  <c r="L243" i="2"/>
  <c r="K243" i="2"/>
  <c r="J243" i="2"/>
  <c r="I243" i="2"/>
  <c r="I241" i="2" s="1"/>
  <c r="H243" i="2"/>
  <c r="G243" i="2"/>
  <c r="F243" i="2"/>
  <c r="E243" i="2"/>
  <c r="D243" i="2"/>
  <c r="C243" i="2"/>
  <c r="B243" i="2"/>
  <c r="A243" i="2"/>
  <c r="AN242" i="2"/>
  <c r="AM242" i="2"/>
  <c r="AL242" i="2"/>
  <c r="AK242" i="2"/>
  <c r="AJ242" i="2"/>
  <c r="AI242" i="2"/>
  <c r="AH242" i="2"/>
  <c r="AG242" i="2"/>
  <c r="AF242" i="2"/>
  <c r="AC242" i="2"/>
  <c r="AB242" i="2"/>
  <c r="AA242" i="2"/>
  <c r="Z242" i="2"/>
  <c r="Y242" i="2"/>
  <c r="X242" i="2"/>
  <c r="W242" i="2"/>
  <c r="V242" i="2"/>
  <c r="S242" i="2"/>
  <c r="N242" i="2"/>
  <c r="M242" i="2"/>
  <c r="L242" i="2"/>
  <c r="K242" i="2"/>
  <c r="J242" i="2"/>
  <c r="J241" i="2" s="1"/>
  <c r="I242" i="2"/>
  <c r="H242" i="2"/>
  <c r="G242" i="2"/>
  <c r="F242" i="2"/>
  <c r="E242" i="2"/>
  <c r="D242" i="2"/>
  <c r="C242" i="2"/>
  <c r="B242" i="2"/>
  <c r="A242" i="2"/>
  <c r="AN239" i="2"/>
  <c r="AM239" i="2"/>
  <c r="AL239" i="2"/>
  <c r="AK239" i="2"/>
  <c r="AJ239" i="2"/>
  <c r="AI239" i="2"/>
  <c r="AH239" i="2"/>
  <c r="AG239" i="2"/>
  <c r="AF239" i="2"/>
  <c r="AC239" i="2"/>
  <c r="AB239" i="2"/>
  <c r="AA239" i="2"/>
  <c r="Z239" i="2"/>
  <c r="Y239" i="2"/>
  <c r="X239" i="2"/>
  <c r="W239" i="2"/>
  <c r="V239" i="2"/>
  <c r="S239" i="2"/>
  <c r="N239" i="2"/>
  <c r="M239" i="2"/>
  <c r="L239" i="2"/>
  <c r="K239" i="2"/>
  <c r="J239" i="2"/>
  <c r="J237" i="2" s="1"/>
  <c r="I239" i="2"/>
  <c r="I237" i="2" s="1"/>
  <c r="H239" i="2"/>
  <c r="G239" i="2"/>
  <c r="F239" i="2"/>
  <c r="E239" i="2"/>
  <c r="D239" i="2"/>
  <c r="C239" i="2"/>
  <c r="B239" i="2"/>
  <c r="A239" i="2"/>
  <c r="L235" i="2"/>
  <c r="AN234" i="2"/>
  <c r="AM234" i="2"/>
  <c r="AL234" i="2"/>
  <c r="AK234" i="2"/>
  <c r="AJ234" i="2"/>
  <c r="AI234" i="2"/>
  <c r="AH234" i="2"/>
  <c r="AG234" i="2"/>
  <c r="AF234" i="2"/>
  <c r="AC234" i="2"/>
  <c r="AB234" i="2"/>
  <c r="AA234" i="2"/>
  <c r="Z234" i="2"/>
  <c r="Y234" i="2"/>
  <c r="X234" i="2"/>
  <c r="W234" i="2"/>
  <c r="V234" i="2"/>
  <c r="S234" i="2"/>
  <c r="N234" i="2"/>
  <c r="M234" i="2"/>
  <c r="K234" i="2"/>
  <c r="J234" i="2"/>
  <c r="I234" i="2"/>
  <c r="H234" i="2"/>
  <c r="G234" i="2"/>
  <c r="F234" i="2"/>
  <c r="E234" i="2"/>
  <c r="D234" i="2"/>
  <c r="C234" i="2"/>
  <c r="B234" i="2"/>
  <c r="A234" i="2"/>
  <c r="E233" i="2"/>
  <c r="AN232" i="2"/>
  <c r="AM232" i="2"/>
  <c r="AL232" i="2"/>
  <c r="AK232" i="2"/>
  <c r="AJ232" i="2"/>
  <c r="AI232" i="2"/>
  <c r="AH232" i="2"/>
  <c r="AG232" i="2"/>
  <c r="AF232" i="2"/>
  <c r="AC232" i="2"/>
  <c r="AB232" i="2"/>
  <c r="AA232" i="2"/>
  <c r="Z232" i="2"/>
  <c r="Y232" i="2"/>
  <c r="X232" i="2"/>
  <c r="W232" i="2"/>
  <c r="V232" i="2"/>
  <c r="S232" i="2"/>
  <c r="N232" i="2"/>
  <c r="M232" i="2"/>
  <c r="L232" i="2"/>
  <c r="K232" i="2"/>
  <c r="J232" i="2"/>
  <c r="I232" i="2"/>
  <c r="H232" i="2"/>
  <c r="G232" i="2"/>
  <c r="F232" i="2"/>
  <c r="E232" i="2"/>
  <c r="D232" i="2"/>
  <c r="C232" i="2"/>
  <c r="B232" i="2"/>
  <c r="A232" i="2"/>
  <c r="S231" i="2"/>
  <c r="N231" i="2"/>
  <c r="M231" i="2"/>
  <c r="L231" i="2"/>
  <c r="K231" i="2"/>
  <c r="J231" i="2"/>
  <c r="I231" i="2"/>
  <c r="H231" i="2"/>
  <c r="G231" i="2"/>
  <c r="F231" i="2"/>
  <c r="E231" i="2"/>
  <c r="D231" i="2"/>
  <c r="C231" i="2"/>
  <c r="AN230" i="2"/>
  <c r="AM230" i="2"/>
  <c r="AL230" i="2"/>
  <c r="AK230" i="2"/>
  <c r="AJ230" i="2"/>
  <c r="AI230" i="2"/>
  <c r="AH230" i="2"/>
  <c r="AG230" i="2"/>
  <c r="AF230" i="2"/>
  <c r="AC230" i="2"/>
  <c r="AB230" i="2"/>
  <c r="AA230" i="2"/>
  <c r="Z230" i="2"/>
  <c r="Y230" i="2"/>
  <c r="X230" i="2"/>
  <c r="W230" i="2"/>
  <c r="V230" i="2"/>
  <c r="S230" i="2"/>
  <c r="N230" i="2"/>
  <c r="M230" i="2"/>
  <c r="L230" i="2"/>
  <c r="K230" i="2"/>
  <c r="J230" i="2"/>
  <c r="I230" i="2"/>
  <c r="H230" i="2"/>
  <c r="G230" i="2"/>
  <c r="F230" i="2"/>
  <c r="E230" i="2"/>
  <c r="D230" i="2"/>
  <c r="C230" i="2"/>
  <c r="B230" i="2"/>
  <c r="A230" i="2"/>
  <c r="AN229" i="2"/>
  <c r="AM229" i="2"/>
  <c r="AL229" i="2"/>
  <c r="AK229" i="2"/>
  <c r="AJ229" i="2"/>
  <c r="AI229" i="2"/>
  <c r="AH229" i="2"/>
  <c r="AG229" i="2"/>
  <c r="AF229" i="2"/>
  <c r="AC229" i="2"/>
  <c r="AB229" i="2"/>
  <c r="AA229" i="2"/>
  <c r="Z229" i="2"/>
  <c r="Y229" i="2"/>
  <c r="X229" i="2"/>
  <c r="W229" i="2"/>
  <c r="V229" i="2"/>
  <c r="S229" i="2"/>
  <c r="N229" i="2"/>
  <c r="M229" i="2"/>
  <c r="L229" i="2"/>
  <c r="K229" i="2"/>
  <c r="J229" i="2"/>
  <c r="I229" i="2"/>
  <c r="H229" i="2"/>
  <c r="G229" i="2"/>
  <c r="F229" i="2"/>
  <c r="E229" i="2"/>
  <c r="D229" i="2"/>
  <c r="C229" i="2"/>
  <c r="B229" i="2"/>
  <c r="A229" i="2"/>
  <c r="AN228" i="2"/>
  <c r="AM228" i="2"/>
  <c r="AL228" i="2"/>
  <c r="AK228" i="2"/>
  <c r="AJ228" i="2"/>
  <c r="AI228" i="2"/>
  <c r="AH228" i="2"/>
  <c r="AG228" i="2"/>
  <c r="AF228" i="2"/>
  <c r="AC228" i="2"/>
  <c r="AB228" i="2"/>
  <c r="AA228" i="2"/>
  <c r="Z228" i="2"/>
  <c r="Y228" i="2"/>
  <c r="X228" i="2"/>
  <c r="W228" i="2"/>
  <c r="V228" i="2"/>
  <c r="S228" i="2"/>
  <c r="N228" i="2"/>
  <c r="M228" i="2"/>
  <c r="L228" i="2"/>
  <c r="K228" i="2"/>
  <c r="J228" i="2"/>
  <c r="I228" i="2"/>
  <c r="H228" i="2"/>
  <c r="G228" i="2"/>
  <c r="F228" i="2"/>
  <c r="E228" i="2"/>
  <c r="D228" i="2"/>
  <c r="C228" i="2"/>
  <c r="B228" i="2"/>
  <c r="A228" i="2"/>
  <c r="S227" i="2"/>
  <c r="N227" i="2"/>
  <c r="M227" i="2"/>
  <c r="L227" i="2"/>
  <c r="K227" i="2"/>
  <c r="J227" i="2"/>
  <c r="I227" i="2"/>
  <c r="H227" i="2"/>
  <c r="G227" i="2"/>
  <c r="F227" i="2"/>
  <c r="E227" i="2"/>
  <c r="D227" i="2"/>
  <c r="C227" i="2"/>
  <c r="B227" i="2"/>
  <c r="A227" i="2"/>
  <c r="AN226" i="2"/>
  <c r="AM226" i="2"/>
  <c r="AL226" i="2"/>
  <c r="AK226" i="2"/>
  <c r="AJ226" i="2"/>
  <c r="AI226" i="2"/>
  <c r="AH226" i="2"/>
  <c r="AG226" i="2"/>
  <c r="AF226" i="2"/>
  <c r="AC226" i="2"/>
  <c r="AB226" i="2"/>
  <c r="AA226" i="2"/>
  <c r="Z226" i="2"/>
  <c r="Y226" i="2"/>
  <c r="X226" i="2"/>
  <c r="W226" i="2"/>
  <c r="V226" i="2"/>
  <c r="S226" i="2"/>
  <c r="N226" i="2"/>
  <c r="M226" i="2"/>
  <c r="L226" i="2"/>
  <c r="K226" i="2"/>
  <c r="J226" i="2"/>
  <c r="J213" i="2" s="1"/>
  <c r="J212" i="2" s="1"/>
  <c r="I226" i="2"/>
  <c r="I213" i="2" s="1"/>
  <c r="I212" i="2" s="1"/>
  <c r="H226" i="2"/>
  <c r="G226" i="2"/>
  <c r="F226" i="2"/>
  <c r="E226" i="2"/>
  <c r="D226" i="2"/>
  <c r="C226" i="2"/>
  <c r="B226" i="2"/>
  <c r="A226" i="2"/>
  <c r="AN197" i="2"/>
  <c r="AM197" i="2"/>
  <c r="AL197" i="2"/>
  <c r="AK197" i="2"/>
  <c r="AJ197" i="2"/>
  <c r="AI197" i="2"/>
  <c r="AH197" i="2"/>
  <c r="AG197" i="2"/>
  <c r="AF197" i="2"/>
  <c r="AC197" i="2"/>
  <c r="AB197" i="2"/>
  <c r="AA197" i="2"/>
  <c r="Z197" i="2"/>
  <c r="Y197" i="2"/>
  <c r="X197" i="2"/>
  <c r="W197" i="2"/>
  <c r="V197" i="2"/>
  <c r="S197" i="2"/>
  <c r="Q197" i="2"/>
  <c r="N197" i="2"/>
  <c r="M197" i="2"/>
  <c r="L197" i="2"/>
  <c r="K197" i="2"/>
  <c r="H197" i="2"/>
  <c r="G197" i="2"/>
  <c r="F197" i="2"/>
  <c r="E197" i="2"/>
  <c r="D197" i="2"/>
  <c r="L193" i="2"/>
  <c r="L187" i="2"/>
  <c r="L234" i="2" s="1"/>
  <c r="G168" i="2"/>
  <c r="G166" i="2"/>
  <c r="J165" i="2"/>
  <c r="I165" i="2"/>
  <c r="AN160" i="2"/>
  <c r="AM160" i="2"/>
  <c r="AL160" i="2"/>
  <c r="AK160" i="2"/>
  <c r="AJ160" i="2"/>
  <c r="AI160" i="2"/>
  <c r="AH160" i="2"/>
  <c r="AG160" i="2"/>
  <c r="AF160" i="2"/>
  <c r="AC160" i="2"/>
  <c r="AB160" i="2"/>
  <c r="AA160" i="2"/>
  <c r="Z160" i="2"/>
  <c r="Y160" i="2"/>
  <c r="X160" i="2"/>
  <c r="W160" i="2"/>
  <c r="V160" i="2"/>
  <c r="S160" i="2"/>
  <c r="N160" i="2"/>
  <c r="M160" i="2"/>
  <c r="L160" i="2"/>
  <c r="K160" i="2"/>
  <c r="H160" i="2"/>
  <c r="G160" i="2"/>
  <c r="F160" i="2"/>
  <c r="E160" i="2"/>
  <c r="D160" i="2"/>
  <c r="AN159" i="2"/>
  <c r="AM159" i="2"/>
  <c r="AL159" i="2"/>
  <c r="AK159" i="2"/>
  <c r="AJ159" i="2"/>
  <c r="AI159" i="2"/>
  <c r="AH159" i="2"/>
  <c r="AG159" i="2"/>
  <c r="AF159" i="2"/>
  <c r="AC159" i="2"/>
  <c r="AB159" i="2"/>
  <c r="AA159" i="2"/>
  <c r="Z159" i="2"/>
  <c r="Y159" i="2"/>
  <c r="X159" i="2"/>
  <c r="W159" i="2"/>
  <c r="V159" i="2"/>
  <c r="S159" i="2"/>
  <c r="N159" i="2"/>
  <c r="M159" i="2"/>
  <c r="L159" i="2"/>
  <c r="K159" i="2"/>
  <c r="H159" i="2"/>
  <c r="G159" i="2"/>
  <c r="F159" i="2"/>
  <c r="E159" i="2"/>
  <c r="D159" i="2"/>
  <c r="C159" i="2"/>
  <c r="B159" i="2"/>
  <c r="AN158" i="2"/>
  <c r="AM158" i="2"/>
  <c r="AL158" i="2"/>
  <c r="AK158" i="2"/>
  <c r="AJ158" i="2"/>
  <c r="AI158" i="2"/>
  <c r="AH158" i="2"/>
  <c r="AG158" i="2"/>
  <c r="AF158" i="2"/>
  <c r="AC158" i="2"/>
  <c r="AB158" i="2"/>
  <c r="AA158" i="2"/>
  <c r="Z158" i="2"/>
  <c r="Y158" i="2"/>
  <c r="X158" i="2"/>
  <c r="W158" i="2"/>
  <c r="V158" i="2"/>
  <c r="S158" i="2"/>
  <c r="N158" i="2"/>
  <c r="M158" i="2"/>
  <c r="L158" i="2"/>
  <c r="K158" i="2"/>
  <c r="H158" i="2"/>
  <c r="G158" i="2"/>
  <c r="F158" i="2"/>
  <c r="E158" i="2"/>
  <c r="D158" i="2"/>
  <c r="A158" i="2"/>
  <c r="AN157" i="2"/>
  <c r="AM157" i="2"/>
  <c r="AL157" i="2"/>
  <c r="AK157" i="2"/>
  <c r="AJ157" i="2"/>
  <c r="AI157" i="2"/>
  <c r="AH157" i="2"/>
  <c r="AG157" i="2"/>
  <c r="AF157" i="2"/>
  <c r="AC157" i="2"/>
  <c r="AB157" i="2"/>
  <c r="AA157" i="2"/>
  <c r="Z157" i="2"/>
  <c r="Y157" i="2"/>
  <c r="X157" i="2"/>
  <c r="W157" i="2"/>
  <c r="V157" i="2"/>
  <c r="S157" i="2"/>
  <c r="N157" i="2"/>
  <c r="M157" i="2"/>
  <c r="L157" i="2"/>
  <c r="K157" i="2"/>
  <c r="H157" i="2"/>
  <c r="G157" i="2"/>
  <c r="F157" i="2"/>
  <c r="E157" i="2"/>
  <c r="D157" i="2"/>
  <c r="J156" i="2"/>
  <c r="I156" i="2"/>
  <c r="AN155" i="2"/>
  <c r="AM155" i="2"/>
  <c r="AL155" i="2"/>
  <c r="AK155" i="2"/>
  <c r="AJ155" i="2"/>
  <c r="AI155" i="2"/>
  <c r="AH155" i="2"/>
  <c r="AG155" i="2"/>
  <c r="AF155" i="2"/>
  <c r="AC155" i="2"/>
  <c r="AB155" i="2"/>
  <c r="AA155" i="2"/>
  <c r="Z155" i="2"/>
  <c r="Y155" i="2"/>
  <c r="X155" i="2"/>
  <c r="W155" i="2"/>
  <c r="V155" i="2"/>
  <c r="S155" i="2"/>
  <c r="N155" i="2"/>
  <c r="M155" i="2"/>
  <c r="L155" i="2"/>
  <c r="K155" i="2"/>
  <c r="J155" i="2"/>
  <c r="I155" i="2"/>
  <c r="H155" i="2"/>
  <c r="G155" i="2"/>
  <c r="F155" i="2"/>
  <c r="E155" i="2"/>
  <c r="D155" i="2"/>
  <c r="C155" i="2"/>
  <c r="B155" i="2"/>
  <c r="A155" i="2"/>
  <c r="AN154" i="2"/>
  <c r="AM154" i="2"/>
  <c r="AL154" i="2"/>
  <c r="AK154" i="2"/>
  <c r="AJ154" i="2"/>
  <c r="AI154" i="2"/>
  <c r="AH154" i="2"/>
  <c r="AG154" i="2"/>
  <c r="AF154" i="2"/>
  <c r="AC154" i="2"/>
  <c r="AB154" i="2"/>
  <c r="AA154" i="2"/>
  <c r="Z154" i="2"/>
  <c r="Y154" i="2"/>
  <c r="X154" i="2"/>
  <c r="W154" i="2"/>
  <c r="V154" i="2"/>
  <c r="S154" i="2"/>
  <c r="N154" i="2"/>
  <c r="M154" i="2"/>
  <c r="L154" i="2"/>
  <c r="K154" i="2"/>
  <c r="J154" i="2"/>
  <c r="J153" i="2" s="1"/>
  <c r="I154" i="2"/>
  <c r="H154" i="2"/>
  <c r="G154" i="2"/>
  <c r="F154" i="2"/>
  <c r="E154" i="2"/>
  <c r="D154" i="2"/>
  <c r="C154" i="2"/>
  <c r="B154" i="2"/>
  <c r="A154" i="2"/>
  <c r="AN152" i="2"/>
  <c r="AM152" i="2"/>
  <c r="AL152" i="2"/>
  <c r="AK152" i="2"/>
  <c r="AJ152" i="2"/>
  <c r="AI152" i="2"/>
  <c r="AH152" i="2"/>
  <c r="AG152" i="2"/>
  <c r="AF152" i="2"/>
  <c r="AC152" i="2"/>
  <c r="AB152" i="2"/>
  <c r="AA152" i="2"/>
  <c r="Z152" i="2"/>
  <c r="Y152" i="2"/>
  <c r="X152" i="2"/>
  <c r="W152" i="2"/>
  <c r="V152" i="2"/>
  <c r="S152" i="2"/>
  <c r="N152" i="2"/>
  <c r="M152" i="2"/>
  <c r="K152" i="2"/>
  <c r="H152" i="2"/>
  <c r="G152" i="2"/>
  <c r="F152" i="2"/>
  <c r="E152" i="2"/>
  <c r="D152" i="2"/>
  <c r="AN151" i="2"/>
  <c r="AM151" i="2"/>
  <c r="AL151" i="2"/>
  <c r="AK151" i="2"/>
  <c r="AJ151" i="2"/>
  <c r="AI151" i="2"/>
  <c r="AH151" i="2"/>
  <c r="AG151" i="2"/>
  <c r="AF151" i="2"/>
  <c r="AC151" i="2"/>
  <c r="AB151" i="2"/>
  <c r="AA151" i="2"/>
  <c r="Z151" i="2"/>
  <c r="Y151" i="2"/>
  <c r="X151" i="2"/>
  <c r="W151" i="2"/>
  <c r="V151" i="2"/>
  <c r="S151" i="2"/>
  <c r="N151" i="2"/>
  <c r="M151" i="2"/>
  <c r="L151" i="2"/>
  <c r="K151" i="2"/>
  <c r="H151" i="2"/>
  <c r="G151" i="2"/>
  <c r="F151" i="2"/>
  <c r="E151" i="2"/>
  <c r="D151" i="2"/>
  <c r="J150" i="2"/>
  <c r="I150" i="2"/>
  <c r="AN149" i="2"/>
  <c r="AM149" i="2"/>
  <c r="AL149" i="2"/>
  <c r="AK149" i="2"/>
  <c r="AJ149" i="2"/>
  <c r="AI149" i="2"/>
  <c r="AH149" i="2"/>
  <c r="AG149" i="2"/>
  <c r="AF149" i="2"/>
  <c r="AC149" i="2"/>
  <c r="AB149" i="2"/>
  <c r="AA149" i="2"/>
  <c r="Z149" i="2"/>
  <c r="Y149" i="2"/>
  <c r="X149" i="2"/>
  <c r="W149" i="2"/>
  <c r="V149" i="2"/>
  <c r="S149" i="2"/>
  <c r="N149" i="2"/>
  <c r="M149" i="2"/>
  <c r="L149" i="2"/>
  <c r="K149" i="2"/>
  <c r="H149" i="2"/>
  <c r="G149" i="2"/>
  <c r="F149" i="2"/>
  <c r="E149" i="2"/>
  <c r="D149" i="2"/>
  <c r="C149" i="2"/>
  <c r="B149" i="2"/>
  <c r="AN148" i="2"/>
  <c r="AM148" i="2"/>
  <c r="AL148" i="2"/>
  <c r="AK148" i="2"/>
  <c r="AJ148" i="2"/>
  <c r="AI148" i="2"/>
  <c r="AH148" i="2"/>
  <c r="AG148" i="2"/>
  <c r="AF148" i="2"/>
  <c r="AC148" i="2"/>
  <c r="AB148" i="2"/>
  <c r="AA148" i="2"/>
  <c r="Z148" i="2"/>
  <c r="Y148" i="2"/>
  <c r="X148" i="2"/>
  <c r="W148" i="2"/>
  <c r="V148" i="2"/>
  <c r="S148" i="2"/>
  <c r="N148" i="2"/>
  <c r="M148" i="2"/>
  <c r="L148" i="2"/>
  <c r="K148" i="2"/>
  <c r="H148" i="2"/>
  <c r="G148" i="2"/>
  <c r="F148" i="2"/>
  <c r="E148" i="2"/>
  <c r="D148" i="2"/>
  <c r="C148" i="2"/>
  <c r="B148" i="2"/>
  <c r="J147" i="2"/>
  <c r="I147" i="2"/>
  <c r="AO146" i="2"/>
  <c r="AN146" i="2"/>
  <c r="AM146" i="2"/>
  <c r="AL146" i="2"/>
  <c r="AK146" i="2"/>
  <c r="AJ146" i="2"/>
  <c r="AI146" i="2"/>
  <c r="AH146" i="2"/>
  <c r="AG146" i="2"/>
  <c r="AF146" i="2"/>
  <c r="AC146" i="2"/>
  <c r="AB146" i="2"/>
  <c r="AA146" i="2"/>
  <c r="Z146" i="2"/>
  <c r="Y146" i="2"/>
  <c r="X146" i="2"/>
  <c r="W146" i="2"/>
  <c r="V146" i="2"/>
  <c r="S146" i="2"/>
  <c r="N146" i="2"/>
  <c r="M146" i="2"/>
  <c r="L146" i="2"/>
  <c r="K146" i="2"/>
  <c r="D146" i="2"/>
  <c r="AN145" i="2"/>
  <c r="AM145" i="2"/>
  <c r="AL145" i="2"/>
  <c r="AK145" i="2"/>
  <c r="AJ145" i="2"/>
  <c r="AI145" i="2"/>
  <c r="AH145" i="2"/>
  <c r="AG145" i="2"/>
  <c r="AF145" i="2"/>
  <c r="AC145" i="2"/>
  <c r="AB145" i="2"/>
  <c r="AA145" i="2"/>
  <c r="Z145" i="2"/>
  <c r="Y145" i="2"/>
  <c r="X145" i="2"/>
  <c r="W145" i="2"/>
  <c r="V145" i="2"/>
  <c r="S145" i="2"/>
  <c r="Q145" i="2"/>
  <c r="N145" i="2"/>
  <c r="M145" i="2"/>
  <c r="L145" i="2"/>
  <c r="K145" i="2"/>
  <c r="H145" i="2"/>
  <c r="G145" i="2"/>
  <c r="F145" i="2"/>
  <c r="E145" i="2"/>
  <c r="D145" i="2"/>
  <c r="J144" i="2"/>
  <c r="J125" i="2" s="1"/>
  <c r="I144" i="2"/>
  <c r="L142" i="2"/>
  <c r="AN141" i="2"/>
  <c r="AM141" i="2"/>
  <c r="AL141" i="2"/>
  <c r="AK141" i="2"/>
  <c r="AJ141" i="2"/>
  <c r="AI141" i="2"/>
  <c r="AH141" i="2"/>
  <c r="AG141" i="2"/>
  <c r="AF141" i="2"/>
  <c r="AC141" i="2"/>
  <c r="AB141" i="2"/>
  <c r="AA141" i="2"/>
  <c r="Z141" i="2"/>
  <c r="Y141" i="2"/>
  <c r="X141" i="2"/>
  <c r="W141" i="2"/>
  <c r="V141" i="2"/>
  <c r="S141" i="2"/>
  <c r="N141" i="2"/>
  <c r="M141" i="2"/>
  <c r="L141" i="2"/>
  <c r="K141" i="2"/>
  <c r="J141" i="2"/>
  <c r="I141" i="2"/>
  <c r="H141" i="2"/>
  <c r="G141" i="2"/>
  <c r="F141" i="2"/>
  <c r="E141" i="2"/>
  <c r="D141" i="2"/>
  <c r="J126" i="2"/>
  <c r="I126" i="2"/>
  <c r="I125" i="2"/>
  <c r="L115" i="2"/>
  <c r="L152" i="2" s="1"/>
  <c r="AN114" i="2"/>
  <c r="AM114" i="2"/>
  <c r="AL114" i="2"/>
  <c r="AK114" i="2"/>
  <c r="AJ114" i="2"/>
  <c r="AI114" i="2"/>
  <c r="AH114" i="2"/>
  <c r="AG114" i="2"/>
  <c r="AF114" i="2"/>
  <c r="AC114" i="2"/>
  <c r="AB114" i="2"/>
  <c r="AA114" i="2"/>
  <c r="Z114" i="2"/>
  <c r="Y114" i="2"/>
  <c r="X114" i="2"/>
  <c r="W114" i="2"/>
  <c r="V114" i="2"/>
  <c r="S114" i="2"/>
  <c r="Q114" i="2"/>
  <c r="N114" i="2"/>
  <c r="M114" i="2"/>
  <c r="L114" i="2"/>
  <c r="K114" i="2"/>
  <c r="H114" i="2"/>
  <c r="G114" i="2"/>
  <c r="F114" i="2"/>
  <c r="E114" i="2"/>
  <c r="D114" i="2"/>
  <c r="L111" i="2"/>
  <c r="L106" i="2"/>
  <c r="J89" i="2"/>
  <c r="J88" i="2" s="1"/>
  <c r="I89" i="2"/>
  <c r="I88" i="2"/>
  <c r="S86" i="2"/>
  <c r="Q86" i="2"/>
  <c r="N86" i="2"/>
  <c r="S41" i="2"/>
  <c r="Q41" i="2"/>
  <c r="N41" i="2"/>
  <c r="S355" i="2" l="1"/>
  <c r="I153" i="2"/>
  <c r="AN465" i="1"/>
  <c r="AM465" i="1"/>
  <c r="AL465" i="1"/>
  <c r="AK465" i="1"/>
  <c r="AJ465" i="1"/>
  <c r="AI465" i="1"/>
  <c r="AH465" i="1"/>
  <c r="AG465" i="1"/>
  <c r="AF465" i="1"/>
  <c r="AC465" i="1"/>
  <c r="AB465" i="1"/>
  <c r="AA465" i="1"/>
  <c r="Z465" i="1"/>
  <c r="Y465" i="1"/>
  <c r="X465" i="1"/>
  <c r="W465" i="1"/>
  <c r="V465" i="1"/>
  <c r="U465" i="1"/>
  <c r="T465" i="1"/>
  <c r="S465" i="1"/>
  <c r="P465" i="1"/>
  <c r="N465" i="1"/>
  <c r="M465" i="1"/>
  <c r="L465" i="1"/>
  <c r="K465" i="1"/>
  <c r="J465" i="1"/>
  <c r="I465" i="1"/>
  <c r="H465" i="1"/>
  <c r="G465" i="1"/>
  <c r="F465" i="1"/>
  <c r="E465" i="1"/>
  <c r="D465" i="1"/>
  <c r="C465" i="1"/>
  <c r="B465" i="1"/>
  <c r="A465" i="1"/>
  <c r="AN464" i="1"/>
  <c r="AM464" i="1"/>
  <c r="AL464" i="1"/>
  <c r="AK464" i="1"/>
  <c r="AJ464" i="1"/>
  <c r="AI464" i="1"/>
  <c r="AH464" i="1"/>
  <c r="AG464" i="1"/>
  <c r="AF464" i="1"/>
  <c r="AC464" i="1"/>
  <c r="AB464" i="1"/>
  <c r="AA464" i="1"/>
  <c r="Z464" i="1"/>
  <c r="Y464" i="1"/>
  <c r="X464" i="1"/>
  <c r="W464" i="1"/>
  <c r="V464" i="1"/>
  <c r="U464" i="1"/>
  <c r="T464" i="1"/>
  <c r="S464" i="1"/>
  <c r="P464" i="1"/>
  <c r="N464" i="1"/>
  <c r="M464" i="1"/>
  <c r="L464" i="1"/>
  <c r="K464" i="1"/>
  <c r="J464" i="1"/>
  <c r="I464" i="1"/>
  <c r="H464" i="1"/>
  <c r="G464" i="1"/>
  <c r="F464" i="1"/>
  <c r="E464" i="1"/>
  <c r="D464" i="1"/>
  <c r="C464" i="1"/>
  <c r="B464" i="1"/>
  <c r="A464" i="1"/>
  <c r="AN463" i="1"/>
  <c r="AM463" i="1"/>
  <c r="AL463" i="1"/>
  <c r="AK463" i="1"/>
  <c r="AJ463" i="1"/>
  <c r="AI463" i="1"/>
  <c r="AH463" i="1"/>
  <c r="AG463" i="1"/>
  <c r="AF463" i="1"/>
  <c r="AE463" i="1"/>
  <c r="AD463" i="1"/>
  <c r="AC463" i="1"/>
  <c r="AB463" i="1"/>
  <c r="AA463" i="1"/>
  <c r="Z463" i="1"/>
  <c r="Y463" i="1"/>
  <c r="X463" i="1"/>
  <c r="W463" i="1"/>
  <c r="V463" i="1"/>
  <c r="U463" i="1"/>
  <c r="T463" i="1"/>
  <c r="S463" i="1"/>
  <c r="P463" i="1"/>
  <c r="N463" i="1"/>
  <c r="M463" i="1"/>
  <c r="L463" i="1"/>
  <c r="K463" i="1"/>
  <c r="J463" i="1"/>
  <c r="I463" i="1"/>
  <c r="H463" i="1"/>
  <c r="G463" i="1"/>
  <c r="F463" i="1"/>
  <c r="E463" i="1"/>
  <c r="D463" i="1"/>
  <c r="C463" i="1"/>
  <c r="B463" i="1"/>
  <c r="A463" i="1"/>
  <c r="AN462" i="1"/>
  <c r="AM462" i="1"/>
  <c r="AL462" i="1"/>
  <c r="AK462" i="1"/>
  <c r="AJ462" i="1"/>
  <c r="AI462" i="1"/>
  <c r="AH462" i="1"/>
  <c r="AG462" i="1"/>
  <c r="AF462" i="1"/>
  <c r="AC462" i="1"/>
  <c r="AB462" i="1"/>
  <c r="AA462" i="1"/>
  <c r="Z462" i="1"/>
  <c r="Y462" i="1"/>
  <c r="X462" i="1"/>
  <c r="W462" i="1"/>
  <c r="V462" i="1"/>
  <c r="U462" i="1"/>
  <c r="T462" i="1"/>
  <c r="S462" i="1"/>
  <c r="P462" i="1"/>
  <c r="N462" i="1"/>
  <c r="M462" i="1"/>
  <c r="L462" i="1"/>
  <c r="K462" i="1"/>
  <c r="J462" i="1"/>
  <c r="I462" i="1"/>
  <c r="H462" i="1"/>
  <c r="G462" i="1"/>
  <c r="F462" i="1"/>
  <c r="E462" i="1"/>
  <c r="D462" i="1"/>
  <c r="C462" i="1"/>
  <c r="B462" i="1"/>
  <c r="A462" i="1"/>
  <c r="AN461" i="1"/>
  <c r="AM461" i="1"/>
  <c r="AL461" i="1"/>
  <c r="AK461" i="1"/>
  <c r="AJ461" i="1"/>
  <c r="AI461" i="1"/>
  <c r="AH461" i="1"/>
  <c r="AG461" i="1"/>
  <c r="AF461" i="1"/>
  <c r="AC461" i="1"/>
  <c r="AB461" i="1"/>
  <c r="AA461" i="1"/>
  <c r="Z461" i="1"/>
  <c r="Y461" i="1"/>
  <c r="X461" i="1"/>
  <c r="W461" i="1"/>
  <c r="V461" i="1"/>
  <c r="U461" i="1"/>
  <c r="T461" i="1"/>
  <c r="S461" i="1"/>
  <c r="P461" i="1"/>
  <c r="N461" i="1"/>
  <c r="M461" i="1"/>
  <c r="L461" i="1"/>
  <c r="K461" i="1"/>
  <c r="J461" i="1"/>
  <c r="I461" i="1"/>
  <c r="H461" i="1"/>
  <c r="G461" i="1"/>
  <c r="F461" i="1"/>
  <c r="E461" i="1"/>
  <c r="D461" i="1"/>
  <c r="C461" i="1"/>
  <c r="B461" i="1"/>
  <c r="A461" i="1"/>
  <c r="S460" i="1"/>
  <c r="P460" i="1"/>
  <c r="N460" i="1"/>
  <c r="M460" i="1"/>
  <c r="L460" i="1"/>
  <c r="K460" i="1"/>
  <c r="J460" i="1"/>
  <c r="I460" i="1"/>
  <c r="H460" i="1"/>
  <c r="G460" i="1"/>
  <c r="F460" i="1"/>
  <c r="E460" i="1"/>
  <c r="D460" i="1"/>
  <c r="C460" i="1"/>
  <c r="B460" i="1"/>
  <c r="A460" i="1"/>
  <c r="AN459" i="1"/>
  <c r="AM459" i="1"/>
  <c r="AL459" i="1"/>
  <c r="AK459" i="1"/>
  <c r="AJ459" i="1"/>
  <c r="AI459" i="1"/>
  <c r="AH459" i="1"/>
  <c r="AG459" i="1"/>
  <c r="AF459" i="1"/>
  <c r="AC459" i="1"/>
  <c r="AB459" i="1"/>
  <c r="AA459" i="1"/>
  <c r="Z459" i="1"/>
  <c r="Y459" i="1"/>
  <c r="X459" i="1"/>
  <c r="W459" i="1"/>
  <c r="V459" i="1"/>
  <c r="S459" i="1"/>
  <c r="P459" i="1"/>
  <c r="N459" i="1"/>
  <c r="M459" i="1"/>
  <c r="L459" i="1"/>
  <c r="K459" i="1"/>
  <c r="J459" i="1"/>
  <c r="I459" i="1"/>
  <c r="H459" i="1"/>
  <c r="G459" i="1"/>
  <c r="F459" i="1"/>
  <c r="E459" i="1"/>
  <c r="D459" i="1"/>
  <c r="C459" i="1"/>
  <c r="B459" i="1"/>
  <c r="A459" i="1"/>
  <c r="AN456" i="1"/>
  <c r="AM456" i="1"/>
  <c r="AL456" i="1"/>
  <c r="AK456" i="1"/>
  <c r="AJ456" i="1"/>
  <c r="AI456" i="1"/>
  <c r="AH456" i="1"/>
  <c r="AG456" i="1"/>
  <c r="AF456" i="1"/>
  <c r="AD456" i="1"/>
  <c r="AC456" i="1"/>
  <c r="AB456" i="1"/>
  <c r="AA456" i="1"/>
  <c r="Z456" i="1"/>
  <c r="Y456" i="1"/>
  <c r="X456" i="1"/>
  <c r="W456" i="1"/>
  <c r="V456" i="1"/>
  <c r="U456" i="1"/>
  <c r="T456" i="1"/>
  <c r="S456" i="1"/>
  <c r="P456" i="1"/>
  <c r="N456" i="1"/>
  <c r="M456" i="1"/>
  <c r="L456" i="1"/>
  <c r="K456" i="1"/>
  <c r="J456" i="1"/>
  <c r="I456" i="1"/>
  <c r="H456" i="1"/>
  <c r="G456" i="1"/>
  <c r="F456" i="1"/>
  <c r="E456" i="1"/>
  <c r="D456" i="1"/>
  <c r="C456" i="1"/>
  <c r="B456" i="1"/>
  <c r="A456" i="1"/>
  <c r="AN455" i="1"/>
  <c r="AM455" i="1"/>
  <c r="AL455" i="1"/>
  <c r="AK455" i="1"/>
  <c r="AJ455" i="1"/>
  <c r="AI455" i="1"/>
  <c r="AH455" i="1"/>
  <c r="AG455" i="1"/>
  <c r="AF455" i="1"/>
  <c r="AD455" i="1"/>
  <c r="AC455" i="1"/>
  <c r="AB455" i="1"/>
  <c r="AA455" i="1"/>
  <c r="Z455" i="1"/>
  <c r="Y455" i="1"/>
  <c r="X455" i="1"/>
  <c r="W455" i="1"/>
  <c r="V455" i="1"/>
  <c r="U455" i="1"/>
  <c r="T455" i="1"/>
  <c r="S455" i="1"/>
  <c r="P455" i="1"/>
  <c r="N455" i="1"/>
  <c r="M455" i="1"/>
  <c r="L455" i="1"/>
  <c r="K455" i="1"/>
  <c r="J455" i="1"/>
  <c r="I455" i="1"/>
  <c r="H455" i="1"/>
  <c r="G455" i="1"/>
  <c r="F455" i="1"/>
  <c r="E455" i="1"/>
  <c r="D455" i="1"/>
  <c r="C455" i="1"/>
  <c r="B455" i="1"/>
  <c r="A455" i="1"/>
  <c r="AN454" i="1"/>
  <c r="AM454" i="1"/>
  <c r="AL454" i="1"/>
  <c r="AK454" i="1"/>
  <c r="AJ454" i="1"/>
  <c r="AI454" i="1"/>
  <c r="AH454" i="1"/>
  <c r="AG454" i="1"/>
  <c r="AF454" i="1"/>
  <c r="AD454" i="1"/>
  <c r="AC454" i="1"/>
  <c r="AB454" i="1"/>
  <c r="AA454" i="1"/>
  <c r="Z454" i="1"/>
  <c r="Y454" i="1"/>
  <c r="X454" i="1"/>
  <c r="W454" i="1"/>
  <c r="V454" i="1"/>
  <c r="U454" i="1"/>
  <c r="T454" i="1"/>
  <c r="S454" i="1"/>
  <c r="P454" i="1"/>
  <c r="N454" i="1"/>
  <c r="M454" i="1"/>
  <c r="L454" i="1"/>
  <c r="K454" i="1"/>
  <c r="J454" i="1"/>
  <c r="I454" i="1"/>
  <c r="H454" i="1"/>
  <c r="G454" i="1"/>
  <c r="F454" i="1"/>
  <c r="E454" i="1"/>
  <c r="D454" i="1"/>
  <c r="C454" i="1"/>
  <c r="B454" i="1"/>
  <c r="A454" i="1"/>
  <c r="AN453" i="1"/>
  <c r="AM453" i="1"/>
  <c r="AL453" i="1"/>
  <c r="AK453" i="1"/>
  <c r="AJ453" i="1"/>
  <c r="AI453" i="1"/>
  <c r="AH453" i="1"/>
  <c r="AG453" i="1"/>
  <c r="AF453" i="1"/>
  <c r="AE453" i="1"/>
  <c r="AD453" i="1"/>
  <c r="AC453" i="1"/>
  <c r="AB453" i="1"/>
  <c r="AA453" i="1"/>
  <c r="Z453" i="1"/>
  <c r="Y453" i="1"/>
  <c r="X453" i="1"/>
  <c r="W453" i="1"/>
  <c r="V453" i="1"/>
  <c r="U453" i="1"/>
  <c r="T453" i="1"/>
  <c r="S453" i="1"/>
  <c r="P453" i="1"/>
  <c r="N453" i="1"/>
  <c r="M453" i="1"/>
  <c r="L453" i="1"/>
  <c r="K453" i="1"/>
  <c r="J453" i="1"/>
  <c r="J449" i="1" s="1"/>
  <c r="I453" i="1"/>
  <c r="H453" i="1"/>
  <c r="G453" i="1"/>
  <c r="F453" i="1"/>
  <c r="E453" i="1"/>
  <c r="D453" i="1"/>
  <c r="C453" i="1"/>
  <c r="B453" i="1"/>
  <c r="A453" i="1"/>
  <c r="AN452" i="1"/>
  <c r="AM452" i="1"/>
  <c r="AL452" i="1"/>
  <c r="AK452" i="1"/>
  <c r="AJ452" i="1"/>
  <c r="AI452" i="1"/>
  <c r="AH452" i="1"/>
  <c r="AG452" i="1"/>
  <c r="AF452" i="1"/>
  <c r="AD452" i="1"/>
  <c r="AC452" i="1"/>
  <c r="AB452" i="1"/>
  <c r="AA452" i="1"/>
  <c r="Z452" i="1"/>
  <c r="Y452" i="1"/>
  <c r="X452" i="1"/>
  <c r="W452" i="1"/>
  <c r="V452" i="1"/>
  <c r="U452" i="1"/>
  <c r="T452" i="1"/>
  <c r="S452" i="1"/>
  <c r="P452" i="1"/>
  <c r="N452" i="1"/>
  <c r="M452" i="1"/>
  <c r="L452" i="1"/>
  <c r="K452" i="1"/>
  <c r="J452" i="1"/>
  <c r="I452" i="1"/>
  <c r="I449" i="1" s="1"/>
  <c r="H452" i="1"/>
  <c r="G452" i="1"/>
  <c r="F452" i="1"/>
  <c r="E452" i="1"/>
  <c r="D452" i="1"/>
  <c r="C452" i="1"/>
  <c r="B452" i="1"/>
  <c r="A452" i="1"/>
  <c r="AN451" i="1"/>
  <c r="AM451" i="1"/>
  <c r="AL451" i="1"/>
  <c r="AK451" i="1"/>
  <c r="AJ451" i="1"/>
  <c r="AI451" i="1"/>
  <c r="AH451" i="1"/>
  <c r="AG451" i="1"/>
  <c r="AF451" i="1"/>
  <c r="AC451" i="1"/>
  <c r="AB451" i="1"/>
  <c r="AA451" i="1"/>
  <c r="Z451" i="1"/>
  <c r="Y451" i="1"/>
  <c r="X451" i="1"/>
  <c r="W451" i="1"/>
  <c r="V451" i="1"/>
  <c r="S451" i="1"/>
  <c r="P451" i="1"/>
  <c r="N451" i="1"/>
  <c r="M451" i="1"/>
  <c r="L451" i="1"/>
  <c r="K451" i="1"/>
  <c r="J451" i="1"/>
  <c r="I451" i="1"/>
  <c r="H451" i="1"/>
  <c r="G451" i="1"/>
  <c r="F451" i="1"/>
  <c r="E451" i="1"/>
  <c r="D451" i="1"/>
  <c r="C451" i="1"/>
  <c r="B451" i="1"/>
  <c r="A451" i="1"/>
  <c r="AN448" i="1"/>
  <c r="AM448" i="1"/>
  <c r="AL448" i="1"/>
  <c r="AK448" i="1"/>
  <c r="AJ448" i="1"/>
  <c r="AI448" i="1"/>
  <c r="AH448" i="1"/>
  <c r="AG448" i="1"/>
  <c r="AF448" i="1"/>
  <c r="AD448" i="1"/>
  <c r="AC448" i="1"/>
  <c r="AB448" i="1"/>
  <c r="AA448" i="1"/>
  <c r="Z448" i="1"/>
  <c r="Y448" i="1"/>
  <c r="X448" i="1"/>
  <c r="W448" i="1"/>
  <c r="V448" i="1"/>
  <c r="U448" i="1"/>
  <c r="T448" i="1"/>
  <c r="S448" i="1"/>
  <c r="P448" i="1"/>
  <c r="N448" i="1"/>
  <c r="M448" i="1"/>
  <c r="L448" i="1"/>
  <c r="K448" i="1"/>
  <c r="J448" i="1"/>
  <c r="I448" i="1"/>
  <c r="H448" i="1"/>
  <c r="G448" i="1"/>
  <c r="F448" i="1"/>
  <c r="E448" i="1"/>
  <c r="D448" i="1"/>
  <c r="C448" i="1"/>
  <c r="B448" i="1"/>
  <c r="A448" i="1"/>
  <c r="AN447" i="1"/>
  <c r="AM447" i="1"/>
  <c r="AL447" i="1"/>
  <c r="AK447" i="1"/>
  <c r="AJ447" i="1"/>
  <c r="AI447" i="1"/>
  <c r="AH447" i="1"/>
  <c r="AG447" i="1"/>
  <c r="AF447" i="1"/>
  <c r="AD447" i="1"/>
  <c r="AC447" i="1"/>
  <c r="AB447" i="1"/>
  <c r="AA447" i="1"/>
  <c r="Z447" i="1"/>
  <c r="Y447" i="1"/>
  <c r="X447" i="1"/>
  <c r="W447" i="1"/>
  <c r="V447" i="1"/>
  <c r="U447" i="1"/>
  <c r="T447" i="1"/>
  <c r="S447" i="1"/>
  <c r="P447" i="1"/>
  <c r="N447" i="1"/>
  <c r="M447" i="1"/>
  <c r="L447" i="1"/>
  <c r="K447" i="1"/>
  <c r="J447" i="1"/>
  <c r="J444" i="1" s="1"/>
  <c r="I447" i="1"/>
  <c r="I444" i="1" s="1"/>
  <c r="H447" i="1"/>
  <c r="G447" i="1"/>
  <c r="F447" i="1"/>
  <c r="E447" i="1"/>
  <c r="D447" i="1"/>
  <c r="C447" i="1"/>
  <c r="B447" i="1"/>
  <c r="A447" i="1"/>
  <c r="AN446" i="1"/>
  <c r="AM446" i="1"/>
  <c r="AL446" i="1"/>
  <c r="AK446" i="1"/>
  <c r="AJ446" i="1"/>
  <c r="AI446" i="1"/>
  <c r="AH446" i="1"/>
  <c r="AG446" i="1"/>
  <c r="AF446" i="1"/>
  <c r="AC446" i="1"/>
  <c r="AB446" i="1"/>
  <c r="AA446" i="1"/>
  <c r="Z446" i="1"/>
  <c r="Y446" i="1"/>
  <c r="X446" i="1"/>
  <c r="W446" i="1"/>
  <c r="V446" i="1"/>
  <c r="S446" i="1"/>
  <c r="P446" i="1"/>
  <c r="N446" i="1"/>
  <c r="M446" i="1"/>
  <c r="L446" i="1"/>
  <c r="K446" i="1"/>
  <c r="J446" i="1"/>
  <c r="I446" i="1"/>
  <c r="H446" i="1"/>
  <c r="G446" i="1"/>
  <c r="F446" i="1"/>
  <c r="E446" i="1"/>
  <c r="D446" i="1"/>
  <c r="C446" i="1"/>
  <c r="B446" i="1"/>
  <c r="A446" i="1"/>
  <c r="AN443" i="1"/>
  <c r="AM443" i="1"/>
  <c r="AL443" i="1"/>
  <c r="AK443" i="1"/>
  <c r="AJ443" i="1"/>
  <c r="AI443" i="1"/>
  <c r="AH443" i="1"/>
  <c r="AG443" i="1"/>
  <c r="AF443" i="1"/>
  <c r="AC443" i="1"/>
  <c r="AB443" i="1"/>
  <c r="AA443" i="1"/>
  <c r="Z443" i="1"/>
  <c r="Y443" i="1"/>
  <c r="X443" i="1"/>
  <c r="W443" i="1"/>
  <c r="V443" i="1"/>
  <c r="U443" i="1"/>
  <c r="T443" i="1"/>
  <c r="S443" i="1"/>
  <c r="P443" i="1"/>
  <c r="N443" i="1"/>
  <c r="M443" i="1"/>
  <c r="L443" i="1"/>
  <c r="K443" i="1"/>
  <c r="J443" i="1"/>
  <c r="I443" i="1"/>
  <c r="I439" i="1" s="1"/>
  <c r="G443" i="1"/>
  <c r="F443" i="1"/>
  <c r="E443" i="1"/>
  <c r="D443" i="1"/>
  <c r="C443" i="1"/>
  <c r="B443" i="1"/>
  <c r="A443" i="1"/>
  <c r="AN442" i="1"/>
  <c r="AM442" i="1"/>
  <c r="AL442" i="1"/>
  <c r="AK442" i="1"/>
  <c r="AJ442" i="1"/>
  <c r="AI442" i="1"/>
  <c r="AH442" i="1"/>
  <c r="AG442" i="1"/>
  <c r="AF442" i="1"/>
  <c r="AC442" i="1"/>
  <c r="AB442" i="1"/>
  <c r="AA442" i="1"/>
  <c r="Z442" i="1"/>
  <c r="Y442" i="1"/>
  <c r="X442" i="1"/>
  <c r="W442" i="1"/>
  <c r="V442" i="1"/>
  <c r="U442" i="1"/>
  <c r="T442" i="1"/>
  <c r="S442" i="1"/>
  <c r="P442" i="1"/>
  <c r="N442" i="1"/>
  <c r="M442" i="1"/>
  <c r="L442" i="1"/>
  <c r="K442" i="1"/>
  <c r="J442" i="1"/>
  <c r="I442" i="1"/>
  <c r="G442" i="1"/>
  <c r="F442" i="1"/>
  <c r="E442" i="1"/>
  <c r="D442" i="1"/>
  <c r="C442" i="1"/>
  <c r="B442" i="1"/>
  <c r="A442" i="1"/>
  <c r="AN441" i="1"/>
  <c r="AM441" i="1"/>
  <c r="AL441" i="1"/>
  <c r="AK441" i="1"/>
  <c r="AJ441" i="1"/>
  <c r="AI441" i="1"/>
  <c r="AH441" i="1"/>
  <c r="AG441" i="1"/>
  <c r="AF441" i="1"/>
  <c r="AC441" i="1"/>
  <c r="AB441" i="1"/>
  <c r="AA441" i="1"/>
  <c r="Z441" i="1"/>
  <c r="Y441" i="1"/>
  <c r="X441" i="1"/>
  <c r="W441" i="1"/>
  <c r="V441" i="1"/>
  <c r="S441" i="1"/>
  <c r="P441" i="1"/>
  <c r="N441" i="1"/>
  <c r="M441" i="1"/>
  <c r="L441" i="1"/>
  <c r="K441" i="1"/>
  <c r="J441" i="1"/>
  <c r="I441" i="1"/>
  <c r="G441" i="1"/>
  <c r="F441" i="1"/>
  <c r="E441" i="1"/>
  <c r="D441" i="1"/>
  <c r="C441" i="1"/>
  <c r="B441" i="1"/>
  <c r="A441" i="1"/>
  <c r="AE438" i="1"/>
  <c r="AE437" i="1"/>
  <c r="AE410" i="1" s="1"/>
  <c r="AE436" i="1"/>
  <c r="AE409" i="1" s="1"/>
  <c r="AE464" i="1" s="1"/>
  <c r="J433" i="1"/>
  <c r="I433" i="1"/>
  <c r="AE432" i="1"/>
  <c r="L432" i="1"/>
  <c r="AN431" i="1"/>
  <c r="AM431" i="1"/>
  <c r="AL431" i="1"/>
  <c r="AK431" i="1"/>
  <c r="AJ431" i="1"/>
  <c r="AI431" i="1"/>
  <c r="AH431" i="1"/>
  <c r="AG431" i="1"/>
  <c r="AF431" i="1"/>
  <c r="AC431" i="1"/>
  <c r="AB431" i="1"/>
  <c r="AA431" i="1"/>
  <c r="Z431" i="1"/>
  <c r="Y431" i="1"/>
  <c r="X431" i="1"/>
  <c r="W431" i="1"/>
  <c r="V431" i="1"/>
  <c r="S431" i="1"/>
  <c r="P431" i="1"/>
  <c r="N431" i="1"/>
  <c r="M431" i="1"/>
  <c r="K431" i="1"/>
  <c r="J431" i="1"/>
  <c r="I431" i="1"/>
  <c r="H431" i="1"/>
  <c r="F431" i="1"/>
  <c r="E431" i="1"/>
  <c r="D431" i="1"/>
  <c r="C431" i="1"/>
  <c r="B431" i="1"/>
  <c r="AE430" i="1"/>
  <c r="E430" i="1"/>
  <c r="AN429" i="1"/>
  <c r="AM429" i="1"/>
  <c r="AL429" i="1"/>
  <c r="AK429" i="1"/>
  <c r="AJ429" i="1"/>
  <c r="AI429" i="1"/>
  <c r="AH429" i="1"/>
  <c r="AG429" i="1"/>
  <c r="AF429" i="1"/>
  <c r="AC429" i="1"/>
  <c r="AB429" i="1"/>
  <c r="AA429" i="1"/>
  <c r="Z429" i="1"/>
  <c r="Y429" i="1"/>
  <c r="X429" i="1"/>
  <c r="W429" i="1"/>
  <c r="V429" i="1"/>
  <c r="S429" i="1"/>
  <c r="P429" i="1"/>
  <c r="N429" i="1"/>
  <c r="M429" i="1"/>
  <c r="L429" i="1"/>
  <c r="K429" i="1"/>
  <c r="J429" i="1"/>
  <c r="I429" i="1"/>
  <c r="H429" i="1"/>
  <c r="G429" i="1"/>
  <c r="F429" i="1"/>
  <c r="E429" i="1"/>
  <c r="D429" i="1"/>
  <c r="C429" i="1"/>
  <c r="B429" i="1"/>
  <c r="AE427" i="1"/>
  <c r="AE425" i="1"/>
  <c r="AE424" i="1"/>
  <c r="AE423" i="1"/>
  <c r="AE421" i="1"/>
  <c r="AE420" i="1"/>
  <c r="AE418" i="1"/>
  <c r="AE417" i="1"/>
  <c r="AE416" i="1"/>
  <c r="AE415" i="1"/>
  <c r="J412" i="1"/>
  <c r="J411" i="1" s="1"/>
  <c r="I412" i="1"/>
  <c r="I411" i="1" s="1"/>
  <c r="AE465" i="1"/>
  <c r="AD465" i="1"/>
  <c r="AD464" i="1"/>
  <c r="AE407" i="1"/>
  <c r="AE462" i="1" s="1"/>
  <c r="AE406" i="1"/>
  <c r="AE461" i="1" s="1"/>
  <c r="AE401" i="1"/>
  <c r="AE456" i="1" s="1"/>
  <c r="AE400" i="1"/>
  <c r="AE455" i="1" s="1"/>
  <c r="AE399" i="1"/>
  <c r="AE454" i="1" s="1"/>
  <c r="AE397" i="1"/>
  <c r="AE452" i="1" s="1"/>
  <c r="J394" i="1"/>
  <c r="I394" i="1"/>
  <c r="AE393" i="1"/>
  <c r="AE448" i="1" s="1"/>
  <c r="AE392" i="1"/>
  <c r="AE447" i="1" s="1"/>
  <c r="L392" i="1"/>
  <c r="J389" i="1"/>
  <c r="I389" i="1"/>
  <c r="AE388" i="1"/>
  <c r="AE387" i="1"/>
  <c r="L387" i="1"/>
  <c r="J384" i="1"/>
  <c r="I384" i="1"/>
  <c r="AE383" i="1"/>
  <c r="AE382" i="1"/>
  <c r="AE431" i="1" s="1"/>
  <c r="AE381" i="1"/>
  <c r="J378" i="1"/>
  <c r="I378" i="1"/>
  <c r="AE377" i="1"/>
  <c r="L377" i="1"/>
  <c r="L431" i="1" s="1"/>
  <c r="AE376" i="1"/>
  <c r="AE375" i="1"/>
  <c r="AE371" i="1"/>
  <c r="AE370" i="1"/>
  <c r="AE369" i="1"/>
  <c r="AE367" i="1"/>
  <c r="AE366" i="1"/>
  <c r="AE364" i="1"/>
  <c r="AE363" i="1"/>
  <c r="AE362" i="1"/>
  <c r="AE361" i="1"/>
  <c r="J358" i="1"/>
  <c r="I358" i="1"/>
  <c r="AN354" i="1"/>
  <c r="AM354" i="1"/>
  <c r="AL354" i="1"/>
  <c r="AK354" i="1"/>
  <c r="AJ354" i="1"/>
  <c r="AI354" i="1"/>
  <c r="AH354" i="1"/>
  <c r="AG354" i="1"/>
  <c r="AF354" i="1"/>
  <c r="AD354" i="1"/>
  <c r="AC354" i="1"/>
  <c r="AB354" i="1"/>
  <c r="AA354" i="1"/>
  <c r="Z354" i="1"/>
  <c r="Y354" i="1"/>
  <c r="X354" i="1"/>
  <c r="W354" i="1"/>
  <c r="V354" i="1"/>
  <c r="U354" i="1"/>
  <c r="T354" i="1"/>
  <c r="S354" i="1"/>
  <c r="P354" i="1"/>
  <c r="N354" i="1"/>
  <c r="M354" i="1"/>
  <c r="L354" i="1"/>
  <c r="K354" i="1"/>
  <c r="G354" i="1"/>
  <c r="F354" i="1"/>
  <c r="D354" i="1"/>
  <c r="C354" i="1"/>
  <c r="B354" i="1"/>
  <c r="AN353" i="1"/>
  <c r="AM353" i="1"/>
  <c r="AL353" i="1"/>
  <c r="AK353" i="1"/>
  <c r="AJ353" i="1"/>
  <c r="AI353" i="1"/>
  <c r="AH353" i="1"/>
  <c r="AG353" i="1"/>
  <c r="AF353" i="1"/>
  <c r="AD353" i="1"/>
  <c r="AC353" i="1"/>
  <c r="AB353" i="1"/>
  <c r="AA353" i="1"/>
  <c r="Z353" i="1"/>
  <c r="Y353" i="1"/>
  <c r="X353" i="1"/>
  <c r="W353" i="1"/>
  <c r="V353" i="1"/>
  <c r="U353" i="1"/>
  <c r="T353" i="1"/>
  <c r="S353" i="1"/>
  <c r="P353" i="1"/>
  <c r="N353" i="1"/>
  <c r="M353" i="1"/>
  <c r="L353" i="1"/>
  <c r="K353" i="1"/>
  <c r="G353" i="1"/>
  <c r="F353" i="1"/>
  <c r="D353" i="1"/>
  <c r="C353" i="1"/>
  <c r="B353" i="1"/>
  <c r="AN352" i="1"/>
  <c r="AM352" i="1"/>
  <c r="AL352" i="1"/>
  <c r="AK352" i="1"/>
  <c r="AJ352" i="1"/>
  <c r="AI352" i="1"/>
  <c r="AH352" i="1"/>
  <c r="AG352" i="1"/>
  <c r="AF352" i="1"/>
  <c r="AC352" i="1"/>
  <c r="AB352" i="1"/>
  <c r="AA352" i="1"/>
  <c r="Z352" i="1"/>
  <c r="Y352" i="1"/>
  <c r="X352" i="1"/>
  <c r="W352" i="1"/>
  <c r="V352" i="1"/>
  <c r="U352" i="1"/>
  <c r="T352" i="1"/>
  <c r="S352" i="1"/>
  <c r="P352" i="1"/>
  <c r="N352" i="1"/>
  <c r="M352" i="1"/>
  <c r="L352" i="1"/>
  <c r="K352" i="1"/>
  <c r="G352" i="1"/>
  <c r="F352" i="1"/>
  <c r="D352" i="1"/>
  <c r="C352" i="1"/>
  <c r="B352" i="1"/>
  <c r="AM351" i="1"/>
  <c r="AL351" i="1"/>
  <c r="AK351" i="1"/>
  <c r="AJ351" i="1"/>
  <c r="AI351" i="1"/>
  <c r="AH351" i="1"/>
  <c r="AG351" i="1"/>
  <c r="AF351" i="1"/>
  <c r="AC351" i="1"/>
  <c r="AB351" i="1"/>
  <c r="AA351" i="1"/>
  <c r="Z351" i="1"/>
  <c r="Y351" i="1"/>
  <c r="X351" i="1"/>
  <c r="W351" i="1"/>
  <c r="V351" i="1"/>
  <c r="S351" i="1"/>
  <c r="P351" i="1"/>
  <c r="N351" i="1"/>
  <c r="M351" i="1"/>
  <c r="L351" i="1"/>
  <c r="K351" i="1"/>
  <c r="J351" i="1"/>
  <c r="J348" i="1" s="1"/>
  <c r="I351" i="1"/>
  <c r="H351" i="1"/>
  <c r="G351" i="1"/>
  <c r="F351" i="1"/>
  <c r="E351" i="1"/>
  <c r="D351" i="1"/>
  <c r="C351" i="1"/>
  <c r="B351" i="1"/>
  <c r="A351" i="1"/>
  <c r="AN350" i="1"/>
  <c r="AM350" i="1"/>
  <c r="AL350" i="1"/>
  <c r="AK350" i="1"/>
  <c r="AJ350" i="1"/>
  <c r="AI350" i="1"/>
  <c r="AH350" i="1"/>
  <c r="AG350" i="1"/>
  <c r="AF350" i="1"/>
  <c r="AC350" i="1"/>
  <c r="AB350" i="1"/>
  <c r="AA350" i="1"/>
  <c r="Z350" i="1"/>
  <c r="Y350" i="1"/>
  <c r="X350" i="1"/>
  <c r="W350" i="1"/>
  <c r="V350" i="1"/>
  <c r="U350" i="1"/>
  <c r="T350" i="1"/>
  <c r="S350" i="1"/>
  <c r="P350" i="1"/>
  <c r="N350" i="1"/>
  <c r="M350" i="1"/>
  <c r="L350" i="1"/>
  <c r="K350" i="1"/>
  <c r="G350" i="1"/>
  <c r="F350" i="1"/>
  <c r="D350" i="1"/>
  <c r="C350" i="1"/>
  <c r="B350" i="1"/>
  <c r="A350" i="1"/>
  <c r="AM349" i="1"/>
  <c r="AL349" i="1"/>
  <c r="AK349" i="1"/>
  <c r="AJ349" i="1"/>
  <c r="AI349" i="1"/>
  <c r="AH349" i="1"/>
  <c r="AG349" i="1"/>
  <c r="AF349" i="1"/>
  <c r="AC349" i="1"/>
  <c r="AB349" i="1"/>
  <c r="AA349" i="1"/>
  <c r="Z349" i="1"/>
  <c r="Y349" i="1"/>
  <c r="X349" i="1"/>
  <c r="W349" i="1"/>
  <c r="V349" i="1"/>
  <c r="S349" i="1"/>
  <c r="P349" i="1"/>
  <c r="N349" i="1"/>
  <c r="M349" i="1"/>
  <c r="L349" i="1"/>
  <c r="K349" i="1"/>
  <c r="J349" i="1"/>
  <c r="I349" i="1"/>
  <c r="H349" i="1"/>
  <c r="G349" i="1"/>
  <c r="F349" i="1"/>
  <c r="E349" i="1"/>
  <c r="D349" i="1"/>
  <c r="C349" i="1"/>
  <c r="B349" i="1"/>
  <c r="A349" i="1"/>
  <c r="I348" i="1"/>
  <c r="AN347" i="1"/>
  <c r="AM347" i="1"/>
  <c r="AL347" i="1"/>
  <c r="AK347" i="1"/>
  <c r="AJ347" i="1"/>
  <c r="AI347" i="1"/>
  <c r="AH347" i="1"/>
  <c r="AG347" i="1"/>
  <c r="AF347" i="1"/>
  <c r="AC347" i="1"/>
  <c r="AB347" i="1"/>
  <c r="AA347" i="1"/>
  <c r="Z347" i="1"/>
  <c r="Y347" i="1"/>
  <c r="X347" i="1"/>
  <c r="W347" i="1"/>
  <c r="V347" i="1"/>
  <c r="U347" i="1"/>
  <c r="T347" i="1"/>
  <c r="S347" i="1"/>
  <c r="N347" i="1"/>
  <c r="M347" i="1"/>
  <c r="L347" i="1"/>
  <c r="K347" i="1"/>
  <c r="G347" i="1"/>
  <c r="F347" i="1"/>
  <c r="E347" i="1"/>
  <c r="D347" i="1"/>
  <c r="C347" i="1"/>
  <c r="B347" i="1"/>
  <c r="AN346" i="1"/>
  <c r="AM346" i="1"/>
  <c r="AL346" i="1"/>
  <c r="AK346" i="1"/>
  <c r="AJ346" i="1"/>
  <c r="AI346" i="1"/>
  <c r="AH346" i="1"/>
  <c r="AG346" i="1"/>
  <c r="AF346" i="1"/>
  <c r="AC346" i="1"/>
  <c r="AB346" i="1"/>
  <c r="AA346" i="1"/>
  <c r="Z346" i="1"/>
  <c r="Y346" i="1"/>
  <c r="X346" i="1"/>
  <c r="W346" i="1"/>
  <c r="V346" i="1"/>
  <c r="U346" i="1"/>
  <c r="T346" i="1"/>
  <c r="S346" i="1"/>
  <c r="P346" i="1"/>
  <c r="N346" i="1"/>
  <c r="M346" i="1"/>
  <c r="L346" i="1"/>
  <c r="K346" i="1"/>
  <c r="G346" i="1"/>
  <c r="F346" i="1"/>
  <c r="E346" i="1"/>
  <c r="D346" i="1"/>
  <c r="C346" i="1"/>
  <c r="B346" i="1"/>
  <c r="H345" i="1"/>
  <c r="G345" i="1"/>
  <c r="F345" i="1"/>
  <c r="E345" i="1"/>
  <c r="D345" i="1"/>
  <c r="A345" i="1"/>
  <c r="J344" i="1"/>
  <c r="I344" i="1"/>
  <c r="AO343" i="1"/>
  <c r="AN343" i="1"/>
  <c r="AM343" i="1"/>
  <c r="AL343" i="1"/>
  <c r="AK343" i="1"/>
  <c r="AJ343" i="1"/>
  <c r="AI343" i="1"/>
  <c r="AH343" i="1"/>
  <c r="AG343" i="1"/>
  <c r="AF343" i="1"/>
  <c r="AC343" i="1"/>
  <c r="AB343" i="1"/>
  <c r="AA343" i="1"/>
  <c r="Z343" i="1"/>
  <c r="Y343" i="1"/>
  <c r="X343" i="1"/>
  <c r="W343" i="1"/>
  <c r="V343" i="1"/>
  <c r="U343" i="1"/>
  <c r="T343" i="1"/>
  <c r="S343" i="1"/>
  <c r="P343" i="1"/>
  <c r="N343" i="1"/>
  <c r="M343" i="1"/>
  <c r="L343" i="1"/>
  <c r="K343" i="1"/>
  <c r="G343" i="1"/>
  <c r="F343" i="1"/>
  <c r="E343" i="1"/>
  <c r="D343" i="1"/>
  <c r="C343" i="1"/>
  <c r="B343" i="1"/>
  <c r="AO342" i="1"/>
  <c r="AN342" i="1"/>
  <c r="AM342" i="1"/>
  <c r="AL342" i="1"/>
  <c r="AK342" i="1"/>
  <c r="AJ342" i="1"/>
  <c r="AI342" i="1"/>
  <c r="AH342" i="1"/>
  <c r="AG342" i="1"/>
  <c r="AF342" i="1"/>
  <c r="AC342" i="1"/>
  <c r="AB342" i="1"/>
  <c r="AA342" i="1"/>
  <c r="Z342" i="1"/>
  <c r="Y342" i="1"/>
  <c r="X342" i="1"/>
  <c r="W342" i="1"/>
  <c r="V342" i="1"/>
  <c r="U342" i="1"/>
  <c r="T342" i="1"/>
  <c r="S342" i="1"/>
  <c r="P342" i="1"/>
  <c r="N342" i="1"/>
  <c r="M342" i="1"/>
  <c r="L342" i="1"/>
  <c r="K342" i="1"/>
  <c r="G342" i="1"/>
  <c r="F342" i="1"/>
  <c r="E342" i="1"/>
  <c r="D342" i="1"/>
  <c r="C342" i="1"/>
  <c r="B342" i="1"/>
  <c r="A341" i="1"/>
  <c r="AN340" i="1"/>
  <c r="AM340" i="1"/>
  <c r="AL340" i="1"/>
  <c r="AK340" i="1"/>
  <c r="AJ340" i="1"/>
  <c r="AI340" i="1"/>
  <c r="AH340" i="1"/>
  <c r="AG340" i="1"/>
  <c r="AF340" i="1"/>
  <c r="AC340" i="1"/>
  <c r="AB340" i="1"/>
  <c r="AA340" i="1"/>
  <c r="Z340" i="1"/>
  <c r="Y340" i="1"/>
  <c r="X340" i="1"/>
  <c r="W340" i="1"/>
  <c r="V340" i="1"/>
  <c r="U340" i="1"/>
  <c r="T340" i="1"/>
  <c r="S340" i="1"/>
  <c r="P340" i="1"/>
  <c r="N340" i="1"/>
  <c r="M340" i="1"/>
  <c r="K340" i="1"/>
  <c r="H340" i="1"/>
  <c r="G340" i="1"/>
  <c r="F340" i="1"/>
  <c r="D340" i="1"/>
  <c r="C340" i="1"/>
  <c r="B340" i="1"/>
  <c r="AN339" i="1"/>
  <c r="AM339" i="1"/>
  <c r="AL339" i="1"/>
  <c r="AK339" i="1"/>
  <c r="AJ339" i="1"/>
  <c r="AI339" i="1"/>
  <c r="AH339" i="1"/>
  <c r="AG339" i="1"/>
  <c r="AF339" i="1"/>
  <c r="AC339" i="1"/>
  <c r="AB339" i="1"/>
  <c r="AA339" i="1"/>
  <c r="Z339" i="1"/>
  <c r="Y339" i="1"/>
  <c r="X339" i="1"/>
  <c r="W339" i="1"/>
  <c r="V339" i="1"/>
  <c r="S339" i="1"/>
  <c r="P339" i="1"/>
  <c r="N339" i="1"/>
  <c r="M339" i="1"/>
  <c r="L339" i="1"/>
  <c r="K339" i="1"/>
  <c r="J339" i="1"/>
  <c r="I339" i="1"/>
  <c r="H339" i="1"/>
  <c r="G339" i="1"/>
  <c r="F339" i="1"/>
  <c r="E339" i="1"/>
  <c r="D339" i="1"/>
  <c r="A339" i="1"/>
  <c r="J338" i="1"/>
  <c r="I338" i="1"/>
  <c r="AN337" i="1"/>
  <c r="AM337" i="1"/>
  <c r="AL337" i="1"/>
  <c r="AK337" i="1"/>
  <c r="AJ337" i="1"/>
  <c r="AI337" i="1"/>
  <c r="AH337" i="1"/>
  <c r="AG337" i="1"/>
  <c r="AF337" i="1"/>
  <c r="AC337" i="1"/>
  <c r="AB337" i="1"/>
  <c r="AA337" i="1"/>
  <c r="Z337" i="1"/>
  <c r="Y337" i="1"/>
  <c r="X337" i="1"/>
  <c r="W337" i="1"/>
  <c r="V337" i="1"/>
  <c r="U337" i="1"/>
  <c r="T337" i="1"/>
  <c r="S337" i="1"/>
  <c r="P337" i="1"/>
  <c r="N337" i="1"/>
  <c r="M337" i="1"/>
  <c r="K337" i="1"/>
  <c r="G337" i="1"/>
  <c r="F337" i="1"/>
  <c r="E337" i="1"/>
  <c r="D337" i="1"/>
  <c r="C337" i="1"/>
  <c r="B337" i="1"/>
  <c r="AN336" i="1"/>
  <c r="AM336" i="1"/>
  <c r="AL336" i="1"/>
  <c r="AK336" i="1"/>
  <c r="AJ336" i="1"/>
  <c r="AI336" i="1"/>
  <c r="AH336" i="1"/>
  <c r="AG336" i="1"/>
  <c r="AF336" i="1"/>
  <c r="AC336" i="1"/>
  <c r="AB336" i="1"/>
  <c r="AA336" i="1"/>
  <c r="Z336" i="1"/>
  <c r="Y336" i="1"/>
  <c r="X336" i="1"/>
  <c r="W336" i="1"/>
  <c r="V336" i="1"/>
  <c r="U336" i="1"/>
  <c r="T336" i="1"/>
  <c r="S336" i="1"/>
  <c r="P336" i="1"/>
  <c r="N336" i="1"/>
  <c r="M336" i="1"/>
  <c r="L336" i="1"/>
  <c r="K336" i="1"/>
  <c r="G336" i="1"/>
  <c r="F336" i="1"/>
  <c r="E336" i="1"/>
  <c r="D336" i="1"/>
  <c r="C336" i="1"/>
  <c r="B336" i="1"/>
  <c r="AN335" i="1"/>
  <c r="AM335" i="1"/>
  <c r="AL335" i="1"/>
  <c r="AK335" i="1"/>
  <c r="AJ335" i="1"/>
  <c r="AI335" i="1"/>
  <c r="AH335" i="1"/>
  <c r="AG335" i="1"/>
  <c r="AF335" i="1"/>
  <c r="AC335" i="1"/>
  <c r="AB335" i="1"/>
  <c r="AA335" i="1"/>
  <c r="Z335" i="1"/>
  <c r="Y335" i="1"/>
  <c r="X335" i="1"/>
  <c r="W335" i="1"/>
  <c r="V335" i="1"/>
  <c r="S335" i="1"/>
  <c r="P335" i="1"/>
  <c r="N335" i="1"/>
  <c r="M335" i="1"/>
  <c r="L335" i="1"/>
  <c r="K335" i="1"/>
  <c r="H335" i="1"/>
  <c r="G335" i="1"/>
  <c r="F335" i="1"/>
  <c r="E335" i="1"/>
  <c r="D335" i="1"/>
  <c r="A335" i="1"/>
  <c r="J334" i="1"/>
  <c r="I334" i="1"/>
  <c r="AN332" i="1"/>
  <c r="AM332" i="1"/>
  <c r="AL332" i="1"/>
  <c r="AK332" i="1"/>
  <c r="AJ332" i="1"/>
  <c r="AI332" i="1"/>
  <c r="AH332" i="1"/>
  <c r="AG332" i="1"/>
  <c r="AF332" i="1"/>
  <c r="AC332" i="1"/>
  <c r="AB332" i="1"/>
  <c r="AA332" i="1"/>
  <c r="Z332" i="1"/>
  <c r="Y332" i="1"/>
  <c r="X332" i="1"/>
  <c r="W332" i="1"/>
  <c r="V332" i="1"/>
  <c r="U332" i="1"/>
  <c r="T332" i="1"/>
  <c r="S332" i="1"/>
  <c r="P332" i="1"/>
  <c r="N332" i="1"/>
  <c r="M332" i="1"/>
  <c r="L332" i="1"/>
  <c r="K332" i="1"/>
  <c r="G332" i="1"/>
  <c r="F332" i="1"/>
  <c r="D332" i="1"/>
  <c r="C332" i="1"/>
  <c r="B332" i="1"/>
  <c r="AN331" i="1"/>
  <c r="AM331" i="1"/>
  <c r="AL331" i="1"/>
  <c r="AK331" i="1"/>
  <c r="AJ331" i="1"/>
  <c r="AI331" i="1"/>
  <c r="AH331" i="1"/>
  <c r="AG331" i="1"/>
  <c r="AF331" i="1"/>
  <c r="AC331" i="1"/>
  <c r="AB331" i="1"/>
  <c r="AA331" i="1"/>
  <c r="Z331" i="1"/>
  <c r="Y331" i="1"/>
  <c r="X331" i="1"/>
  <c r="W331" i="1"/>
  <c r="V331" i="1"/>
  <c r="U331" i="1"/>
  <c r="T331" i="1"/>
  <c r="S331" i="1"/>
  <c r="P331" i="1"/>
  <c r="N331" i="1"/>
  <c r="M331" i="1"/>
  <c r="L331" i="1"/>
  <c r="K331" i="1"/>
  <c r="G331" i="1"/>
  <c r="F331" i="1"/>
  <c r="D331" i="1"/>
  <c r="C331" i="1"/>
  <c r="B331" i="1"/>
  <c r="J329" i="1"/>
  <c r="I329" i="1"/>
  <c r="AE327" i="1"/>
  <c r="L327" i="1"/>
  <c r="AN326" i="1"/>
  <c r="AM326" i="1"/>
  <c r="AL326" i="1"/>
  <c r="AK326" i="1"/>
  <c r="AJ326" i="1"/>
  <c r="AI326" i="1"/>
  <c r="AH326" i="1"/>
  <c r="AG326" i="1"/>
  <c r="AF326" i="1"/>
  <c r="AD326" i="1"/>
  <c r="AC326" i="1"/>
  <c r="AB326" i="1"/>
  <c r="AA326" i="1"/>
  <c r="Z326" i="1"/>
  <c r="Y326" i="1"/>
  <c r="X326" i="1"/>
  <c r="W326" i="1"/>
  <c r="V326" i="1"/>
  <c r="S326" i="1"/>
  <c r="P326" i="1"/>
  <c r="N326" i="1"/>
  <c r="M326" i="1"/>
  <c r="K326" i="1"/>
  <c r="G326" i="1"/>
  <c r="F326" i="1"/>
  <c r="E326" i="1"/>
  <c r="D326" i="1"/>
  <c r="C326" i="1"/>
  <c r="AL325" i="1"/>
  <c r="AE325" i="1"/>
  <c r="AN324" i="1"/>
  <c r="AM324" i="1"/>
  <c r="AL324" i="1"/>
  <c r="AK324" i="1"/>
  <c r="AJ324" i="1"/>
  <c r="AI324" i="1"/>
  <c r="AH324" i="1"/>
  <c r="AG324" i="1"/>
  <c r="AF324" i="1"/>
  <c r="AD324" i="1"/>
  <c r="AC324" i="1"/>
  <c r="AB324" i="1"/>
  <c r="AA324" i="1"/>
  <c r="Z324" i="1"/>
  <c r="Y324" i="1"/>
  <c r="X324" i="1"/>
  <c r="W324" i="1"/>
  <c r="V324" i="1"/>
  <c r="U324" i="1"/>
  <c r="T324" i="1"/>
  <c r="S324" i="1"/>
  <c r="P324" i="1"/>
  <c r="N324" i="1"/>
  <c r="M324" i="1"/>
  <c r="L324" i="1"/>
  <c r="K324" i="1"/>
  <c r="G324" i="1"/>
  <c r="F324" i="1"/>
  <c r="E324" i="1"/>
  <c r="D324" i="1"/>
  <c r="C324" i="1"/>
  <c r="AE322" i="1"/>
  <c r="AE321" i="1"/>
  <c r="AE319" i="1"/>
  <c r="AE318" i="1"/>
  <c r="AE316" i="1"/>
  <c r="AE315" i="1"/>
  <c r="AE314" i="1"/>
  <c r="AE313" i="1"/>
  <c r="J311" i="1"/>
  <c r="I311" i="1"/>
  <c r="I310" i="1" s="1"/>
  <c r="AE308" i="1"/>
  <c r="AE307" i="1"/>
  <c r="AE353" i="1" s="1"/>
  <c r="AE306" i="1"/>
  <c r="AE352" i="1" s="1"/>
  <c r="AE304" i="1"/>
  <c r="AE350" i="1" s="1"/>
  <c r="J302" i="1"/>
  <c r="I302" i="1"/>
  <c r="AE301" i="1"/>
  <c r="AE347" i="1" s="1"/>
  <c r="AE300" i="1"/>
  <c r="AE346" i="1" s="1"/>
  <c r="J298" i="1"/>
  <c r="I298" i="1"/>
  <c r="AE297" i="1"/>
  <c r="AE296" i="1"/>
  <c r="AE294" i="1"/>
  <c r="L294" i="1"/>
  <c r="L340" i="1" s="1"/>
  <c r="J292" i="1"/>
  <c r="I292" i="1"/>
  <c r="AE291" i="1"/>
  <c r="L291" i="1"/>
  <c r="L337" i="1" s="1"/>
  <c r="AE290" i="1"/>
  <c r="J288" i="1"/>
  <c r="I288" i="1"/>
  <c r="AE287" i="1"/>
  <c r="AE331" i="1" s="1"/>
  <c r="AE286" i="1"/>
  <c r="AE285" i="1"/>
  <c r="J283" i="1"/>
  <c r="I283" i="1"/>
  <c r="AE282" i="1"/>
  <c r="AE326" i="1" s="1"/>
  <c r="L282" i="1"/>
  <c r="L326" i="1" s="1"/>
  <c r="AE281" i="1"/>
  <c r="AE280" i="1"/>
  <c r="AE324" i="1" s="1"/>
  <c r="AE278" i="1"/>
  <c r="AE276" i="1"/>
  <c r="AE275" i="1"/>
  <c r="AE274" i="1"/>
  <c r="J273" i="1"/>
  <c r="I273" i="1"/>
  <c r="AE272" i="1"/>
  <c r="AE271" i="1"/>
  <c r="J270" i="1"/>
  <c r="I270" i="1"/>
  <c r="AE269" i="1"/>
  <c r="AE268" i="1"/>
  <c r="AE267" i="1"/>
  <c r="AE266" i="1"/>
  <c r="J265" i="1"/>
  <c r="J264" i="1" s="1"/>
  <c r="I265" i="1"/>
  <c r="AN260" i="1"/>
  <c r="AM260" i="1"/>
  <c r="AL260" i="1"/>
  <c r="AK260" i="1"/>
  <c r="AJ260" i="1"/>
  <c r="AI260" i="1"/>
  <c r="AH260" i="1"/>
  <c r="AG260" i="1"/>
  <c r="AF260" i="1"/>
  <c r="AC260" i="1"/>
  <c r="AB260" i="1"/>
  <c r="AA260" i="1"/>
  <c r="Z260" i="1"/>
  <c r="Y260" i="1"/>
  <c r="X260" i="1"/>
  <c r="W260" i="1"/>
  <c r="V260" i="1"/>
  <c r="U260" i="1"/>
  <c r="T260" i="1"/>
  <c r="S260" i="1"/>
  <c r="P260" i="1"/>
  <c r="N260" i="1"/>
  <c r="M260" i="1"/>
  <c r="L260" i="1"/>
  <c r="K260" i="1"/>
  <c r="J260" i="1"/>
  <c r="I260" i="1"/>
  <c r="H260" i="1"/>
  <c r="G260" i="1"/>
  <c r="F260" i="1"/>
  <c r="E260" i="1"/>
  <c r="D260" i="1"/>
  <c r="C260" i="1"/>
  <c r="B260" i="1"/>
  <c r="A260" i="1"/>
  <c r="AN259" i="1"/>
  <c r="AM259" i="1"/>
  <c r="AL259" i="1"/>
  <c r="AK259" i="1"/>
  <c r="AJ259" i="1"/>
  <c r="AI259" i="1"/>
  <c r="AH259" i="1"/>
  <c r="AG259" i="1"/>
  <c r="AF259" i="1"/>
  <c r="AC259" i="1"/>
  <c r="AB259" i="1"/>
  <c r="AA259" i="1"/>
  <c r="Z259" i="1"/>
  <c r="Y259" i="1"/>
  <c r="X259" i="1"/>
  <c r="W259" i="1"/>
  <c r="V259" i="1"/>
  <c r="U259" i="1"/>
  <c r="T259" i="1"/>
  <c r="S259" i="1"/>
  <c r="P259" i="1"/>
  <c r="N259" i="1"/>
  <c r="M259" i="1"/>
  <c r="L259" i="1"/>
  <c r="K259" i="1"/>
  <c r="J259" i="1"/>
  <c r="I259" i="1"/>
  <c r="H259" i="1"/>
  <c r="G259" i="1"/>
  <c r="F259" i="1"/>
  <c r="E259" i="1"/>
  <c r="D259" i="1"/>
  <c r="C259" i="1"/>
  <c r="B259" i="1"/>
  <c r="A259" i="1"/>
  <c r="S258" i="1"/>
  <c r="P258" i="1"/>
  <c r="N258" i="1"/>
  <c r="M258" i="1"/>
  <c r="L258" i="1"/>
  <c r="K258" i="1"/>
  <c r="J258" i="1"/>
  <c r="I258" i="1"/>
  <c r="H258" i="1"/>
  <c r="G258" i="1"/>
  <c r="F258" i="1"/>
  <c r="E258" i="1"/>
  <c r="D258" i="1"/>
  <c r="C258" i="1"/>
  <c r="B258" i="1"/>
  <c r="A258" i="1"/>
  <c r="AN257" i="1"/>
  <c r="AM257" i="1"/>
  <c r="AL257" i="1"/>
  <c r="AK257" i="1"/>
  <c r="AJ257" i="1"/>
  <c r="AI257" i="1"/>
  <c r="AH257" i="1"/>
  <c r="AG257" i="1"/>
  <c r="AF257" i="1"/>
  <c r="AC257" i="1"/>
  <c r="AB257" i="1"/>
  <c r="AA257" i="1"/>
  <c r="Z257" i="1"/>
  <c r="Y257" i="1"/>
  <c r="X257" i="1"/>
  <c r="W257" i="1"/>
  <c r="V257" i="1"/>
  <c r="U257" i="1"/>
  <c r="T257" i="1"/>
  <c r="S257" i="1"/>
  <c r="P257" i="1"/>
  <c r="N257" i="1"/>
  <c r="M257" i="1"/>
  <c r="L257" i="1"/>
  <c r="K257" i="1"/>
  <c r="J257" i="1"/>
  <c r="I257" i="1"/>
  <c r="H257" i="1"/>
  <c r="G257" i="1"/>
  <c r="F257" i="1"/>
  <c r="E257" i="1"/>
  <c r="D257" i="1"/>
  <c r="C257" i="1"/>
  <c r="B257" i="1"/>
  <c r="A257" i="1"/>
  <c r="AN255" i="1"/>
  <c r="AM255" i="1"/>
  <c r="AL255" i="1"/>
  <c r="AK255" i="1"/>
  <c r="AJ255" i="1"/>
  <c r="AI255" i="1"/>
  <c r="AH255" i="1"/>
  <c r="AG255" i="1"/>
  <c r="AF255" i="1"/>
  <c r="AC255" i="1"/>
  <c r="AB255" i="1"/>
  <c r="AA255" i="1"/>
  <c r="Z255" i="1"/>
  <c r="Y255" i="1"/>
  <c r="X255" i="1"/>
  <c r="W255" i="1"/>
  <c r="V255" i="1"/>
  <c r="U255" i="1"/>
  <c r="T255" i="1"/>
  <c r="S255" i="1"/>
  <c r="P255" i="1"/>
  <c r="N255" i="1"/>
  <c r="M255" i="1"/>
  <c r="L255" i="1"/>
  <c r="K255" i="1"/>
  <c r="J255" i="1"/>
  <c r="I255" i="1"/>
  <c r="H255" i="1"/>
  <c r="G255" i="1"/>
  <c r="F255" i="1"/>
  <c r="E255" i="1"/>
  <c r="D255" i="1"/>
  <c r="C255" i="1"/>
  <c r="B255" i="1"/>
  <c r="A255" i="1"/>
  <c r="AN254" i="1"/>
  <c r="AM254" i="1"/>
  <c r="AL254" i="1"/>
  <c r="AK254" i="1"/>
  <c r="AJ254" i="1"/>
  <c r="AI254" i="1"/>
  <c r="AH254" i="1"/>
  <c r="AG254" i="1"/>
  <c r="AF254" i="1"/>
  <c r="AE254" i="1"/>
  <c r="AD254" i="1"/>
  <c r="AC254" i="1"/>
  <c r="AB254" i="1"/>
  <c r="AA254" i="1"/>
  <c r="Z254" i="1"/>
  <c r="Y254" i="1"/>
  <c r="X254" i="1"/>
  <c r="W254" i="1"/>
  <c r="V254" i="1"/>
  <c r="U254" i="1"/>
  <c r="T254" i="1"/>
  <c r="S254" i="1"/>
  <c r="P254" i="1"/>
  <c r="N254" i="1"/>
  <c r="M254" i="1"/>
  <c r="L254" i="1"/>
  <c r="K254" i="1"/>
  <c r="J254" i="1"/>
  <c r="I254" i="1"/>
  <c r="H254" i="1"/>
  <c r="G254" i="1"/>
  <c r="F254" i="1"/>
  <c r="E254" i="1"/>
  <c r="D254" i="1"/>
  <c r="C254" i="1"/>
  <c r="B254" i="1"/>
  <c r="A254" i="1"/>
  <c r="AN253" i="1"/>
  <c r="AM253" i="1"/>
  <c r="AL253" i="1"/>
  <c r="AK253" i="1"/>
  <c r="AJ253" i="1"/>
  <c r="AI253" i="1"/>
  <c r="AH253" i="1"/>
  <c r="AG253" i="1"/>
  <c r="AF253" i="1"/>
  <c r="AD253" i="1"/>
  <c r="AC253" i="1"/>
  <c r="AB253" i="1"/>
  <c r="AA253" i="1"/>
  <c r="Z253" i="1"/>
  <c r="Y253" i="1"/>
  <c r="X253" i="1"/>
  <c r="W253" i="1"/>
  <c r="V253" i="1"/>
  <c r="U253" i="1"/>
  <c r="T253" i="1"/>
  <c r="S253" i="1"/>
  <c r="P253" i="1"/>
  <c r="N253" i="1"/>
  <c r="M253" i="1"/>
  <c r="L253" i="1"/>
  <c r="K253" i="1"/>
  <c r="J253" i="1"/>
  <c r="I253" i="1"/>
  <c r="H253" i="1"/>
  <c r="G253" i="1"/>
  <c r="F253" i="1"/>
  <c r="E253" i="1"/>
  <c r="D253" i="1"/>
  <c r="C253" i="1"/>
  <c r="B253" i="1"/>
  <c r="A253" i="1"/>
  <c r="AN252" i="1"/>
  <c r="AM252" i="1"/>
  <c r="AL252" i="1"/>
  <c r="AK252" i="1"/>
  <c r="AJ252" i="1"/>
  <c r="AI252" i="1"/>
  <c r="AH252" i="1"/>
  <c r="AG252" i="1"/>
  <c r="AF252" i="1"/>
  <c r="AD252" i="1"/>
  <c r="AC252" i="1"/>
  <c r="AB252" i="1"/>
  <c r="AA252" i="1"/>
  <c r="Z252" i="1"/>
  <c r="Y252" i="1"/>
  <c r="X252" i="1"/>
  <c r="W252" i="1"/>
  <c r="V252" i="1"/>
  <c r="U252" i="1"/>
  <c r="T252" i="1"/>
  <c r="S252" i="1"/>
  <c r="P252" i="1"/>
  <c r="N252" i="1"/>
  <c r="M252" i="1"/>
  <c r="L252" i="1"/>
  <c r="K252" i="1"/>
  <c r="J252" i="1"/>
  <c r="I252" i="1"/>
  <c r="H252" i="1"/>
  <c r="G252" i="1"/>
  <c r="F252" i="1"/>
  <c r="E252" i="1"/>
  <c r="D252" i="1"/>
  <c r="C252" i="1"/>
  <c r="B252" i="1"/>
  <c r="A252" i="1"/>
  <c r="S251" i="1"/>
  <c r="P251" i="1"/>
  <c r="N251" i="1"/>
  <c r="M251" i="1"/>
  <c r="L251" i="1"/>
  <c r="K251" i="1"/>
  <c r="J251" i="1"/>
  <c r="I251" i="1"/>
  <c r="H251" i="1"/>
  <c r="G251" i="1"/>
  <c r="F251" i="1"/>
  <c r="E251" i="1"/>
  <c r="D251" i="1"/>
  <c r="C251" i="1"/>
  <c r="B251" i="1"/>
  <c r="A251" i="1"/>
  <c r="AN250" i="1"/>
  <c r="AM250" i="1"/>
  <c r="AL250" i="1"/>
  <c r="AK250" i="1"/>
  <c r="AJ250" i="1"/>
  <c r="AI250" i="1"/>
  <c r="AH250" i="1"/>
  <c r="AG250" i="1"/>
  <c r="AF250" i="1"/>
  <c r="AC250" i="1"/>
  <c r="AB250" i="1"/>
  <c r="AA250" i="1"/>
  <c r="Z250" i="1"/>
  <c r="Y250" i="1"/>
  <c r="X250" i="1"/>
  <c r="W250" i="1"/>
  <c r="V250" i="1"/>
  <c r="U250" i="1"/>
  <c r="T250" i="1"/>
  <c r="S250" i="1"/>
  <c r="P250" i="1"/>
  <c r="N250" i="1"/>
  <c r="M250" i="1"/>
  <c r="L250" i="1"/>
  <c r="K250" i="1"/>
  <c r="J250" i="1"/>
  <c r="I250" i="1"/>
  <c r="H250" i="1"/>
  <c r="G250" i="1"/>
  <c r="F250" i="1"/>
  <c r="E250" i="1"/>
  <c r="D250" i="1"/>
  <c r="C250" i="1"/>
  <c r="B250" i="1"/>
  <c r="A250" i="1"/>
  <c r="S249" i="1"/>
  <c r="P249" i="1"/>
  <c r="N249" i="1"/>
  <c r="M249" i="1"/>
  <c r="L249" i="1"/>
  <c r="K249" i="1"/>
  <c r="J249" i="1"/>
  <c r="I249" i="1"/>
  <c r="H249" i="1"/>
  <c r="G249" i="1"/>
  <c r="F249" i="1"/>
  <c r="E249" i="1"/>
  <c r="D249" i="1"/>
  <c r="C249" i="1"/>
  <c r="B249" i="1"/>
  <c r="A249" i="1"/>
  <c r="AN247" i="1"/>
  <c r="AM247" i="1"/>
  <c r="AL247" i="1"/>
  <c r="AK247" i="1"/>
  <c r="AJ247" i="1"/>
  <c r="AI247" i="1"/>
  <c r="AH247" i="1"/>
  <c r="AG247" i="1"/>
  <c r="AF247" i="1"/>
  <c r="AC247" i="1"/>
  <c r="AB247" i="1"/>
  <c r="AA247" i="1"/>
  <c r="Z247" i="1"/>
  <c r="Y247" i="1"/>
  <c r="X247" i="1"/>
  <c r="W247" i="1"/>
  <c r="V247" i="1"/>
  <c r="U247" i="1"/>
  <c r="T247" i="1"/>
  <c r="S247" i="1"/>
  <c r="P247" i="1"/>
  <c r="N247" i="1"/>
  <c r="M247" i="1"/>
  <c r="L247" i="1"/>
  <c r="K247" i="1"/>
  <c r="J247" i="1"/>
  <c r="J244" i="1" s="1"/>
  <c r="I247" i="1"/>
  <c r="I244" i="1" s="1"/>
  <c r="H247" i="1"/>
  <c r="G247" i="1"/>
  <c r="F247" i="1"/>
  <c r="E247" i="1"/>
  <c r="D247" i="1"/>
  <c r="C247" i="1"/>
  <c r="B247" i="1"/>
  <c r="A247" i="1"/>
  <c r="AN246" i="1"/>
  <c r="AM246" i="1"/>
  <c r="AL246" i="1"/>
  <c r="AK246" i="1"/>
  <c r="AJ246" i="1"/>
  <c r="AI246" i="1"/>
  <c r="AH246" i="1"/>
  <c r="AG246" i="1"/>
  <c r="AF246" i="1"/>
  <c r="AD246" i="1"/>
  <c r="AC246" i="1"/>
  <c r="AB246" i="1"/>
  <c r="AA246" i="1"/>
  <c r="Z246" i="1"/>
  <c r="Y246" i="1"/>
  <c r="X246" i="1"/>
  <c r="W246" i="1"/>
  <c r="V246" i="1"/>
  <c r="U246" i="1"/>
  <c r="T246" i="1"/>
  <c r="S246" i="1"/>
  <c r="N246" i="1"/>
  <c r="M246" i="1"/>
  <c r="L246" i="1"/>
  <c r="K246" i="1"/>
  <c r="H246" i="1"/>
  <c r="G246" i="1"/>
  <c r="F246" i="1"/>
  <c r="E246" i="1"/>
  <c r="D246" i="1"/>
  <c r="C246" i="1"/>
  <c r="B246" i="1"/>
  <c r="A246" i="1"/>
  <c r="AN243" i="1"/>
  <c r="AM243" i="1"/>
  <c r="AL243" i="1"/>
  <c r="AK243" i="1"/>
  <c r="AJ243" i="1"/>
  <c r="AI243" i="1"/>
  <c r="AH243" i="1"/>
  <c r="AG243" i="1"/>
  <c r="AF243" i="1"/>
  <c r="AC243" i="1"/>
  <c r="AB243" i="1"/>
  <c r="AA243" i="1"/>
  <c r="Z243" i="1"/>
  <c r="Y243" i="1"/>
  <c r="X243" i="1"/>
  <c r="W243" i="1"/>
  <c r="V243" i="1"/>
  <c r="U243" i="1"/>
  <c r="T243" i="1"/>
  <c r="S243" i="1"/>
  <c r="P243" i="1"/>
  <c r="N243" i="1"/>
  <c r="M243" i="1"/>
  <c r="L243" i="1"/>
  <c r="K243" i="1"/>
  <c r="J243" i="1"/>
  <c r="I243" i="1"/>
  <c r="H243" i="1"/>
  <c r="G243" i="1"/>
  <c r="F243" i="1"/>
  <c r="E243" i="1"/>
  <c r="D243" i="1"/>
  <c r="C243" i="1"/>
  <c r="B243" i="1"/>
  <c r="A243" i="1"/>
  <c r="AN242" i="1"/>
  <c r="AM242" i="1"/>
  <c r="AL242" i="1"/>
  <c r="AK242" i="1"/>
  <c r="AJ242" i="1"/>
  <c r="AI242" i="1"/>
  <c r="AH242" i="1"/>
  <c r="AG242" i="1"/>
  <c r="AF242" i="1"/>
  <c r="AC242" i="1"/>
  <c r="AB242" i="1"/>
  <c r="AA242" i="1"/>
  <c r="Z242" i="1"/>
  <c r="Y242" i="1"/>
  <c r="X242" i="1"/>
  <c r="W242" i="1"/>
  <c r="V242" i="1"/>
  <c r="U242" i="1"/>
  <c r="T242" i="1"/>
  <c r="S242" i="1"/>
  <c r="P242" i="1"/>
  <c r="N242" i="1"/>
  <c r="M242" i="1"/>
  <c r="K242" i="1"/>
  <c r="J242" i="1"/>
  <c r="I242" i="1"/>
  <c r="H242" i="1"/>
  <c r="G242" i="1"/>
  <c r="F242" i="1"/>
  <c r="E242" i="1"/>
  <c r="D242" i="1"/>
  <c r="C242" i="1"/>
  <c r="B242" i="1"/>
  <c r="A242" i="1"/>
  <c r="AE240" i="1"/>
  <c r="AN239" i="1"/>
  <c r="AM239" i="1"/>
  <c r="AL239" i="1"/>
  <c r="AK239" i="1"/>
  <c r="AJ239" i="1"/>
  <c r="AI239" i="1"/>
  <c r="AH239" i="1"/>
  <c r="AG239" i="1"/>
  <c r="AF239" i="1"/>
  <c r="AD239" i="1"/>
  <c r="AC239" i="1"/>
  <c r="AB239" i="1"/>
  <c r="AA239" i="1"/>
  <c r="Z239" i="1"/>
  <c r="Y239" i="1"/>
  <c r="X239" i="1"/>
  <c r="W239" i="1"/>
  <c r="V239" i="1"/>
  <c r="U239" i="1"/>
  <c r="T239" i="1"/>
  <c r="S239" i="1"/>
  <c r="P239" i="1"/>
  <c r="N239" i="1"/>
  <c r="M239" i="1"/>
  <c r="L239" i="1"/>
  <c r="K239" i="1"/>
  <c r="J239" i="1"/>
  <c r="I239" i="1"/>
  <c r="I237" i="1" s="1"/>
  <c r="H239" i="1"/>
  <c r="G239" i="1"/>
  <c r="F239" i="1"/>
  <c r="E239" i="1"/>
  <c r="D239" i="1"/>
  <c r="C239" i="1"/>
  <c r="B239" i="1"/>
  <c r="A239" i="1"/>
  <c r="J237" i="1"/>
  <c r="AE235" i="1"/>
  <c r="L235" i="1"/>
  <c r="AN234" i="1"/>
  <c r="AM234" i="1"/>
  <c r="AL234" i="1"/>
  <c r="AK234" i="1"/>
  <c r="AJ234" i="1"/>
  <c r="AI234" i="1"/>
  <c r="AH234" i="1"/>
  <c r="AG234" i="1"/>
  <c r="AF234" i="1"/>
  <c r="AD234" i="1"/>
  <c r="AC234" i="1"/>
  <c r="AB234" i="1"/>
  <c r="AA234" i="1"/>
  <c r="Z234" i="1"/>
  <c r="Y234" i="1"/>
  <c r="X234" i="1"/>
  <c r="W234" i="1"/>
  <c r="V234" i="1"/>
  <c r="U234" i="1"/>
  <c r="T234" i="1"/>
  <c r="S234" i="1"/>
  <c r="P234" i="1"/>
  <c r="N234" i="1"/>
  <c r="M234" i="1"/>
  <c r="K234" i="1"/>
  <c r="J234" i="1"/>
  <c r="I234" i="1"/>
  <c r="H234" i="1"/>
  <c r="G234" i="1"/>
  <c r="F234" i="1"/>
  <c r="E234" i="1"/>
  <c r="D234" i="1"/>
  <c r="C234" i="1"/>
  <c r="B234" i="1"/>
  <c r="A234" i="1"/>
  <c r="AE233" i="1"/>
  <c r="E233" i="1"/>
  <c r="AN232" i="1"/>
  <c r="AM232" i="1"/>
  <c r="AL232" i="1"/>
  <c r="AK232" i="1"/>
  <c r="AJ232" i="1"/>
  <c r="AI232" i="1"/>
  <c r="AH232" i="1"/>
  <c r="AG232" i="1"/>
  <c r="AF232" i="1"/>
  <c r="AD232" i="1"/>
  <c r="AC232" i="1"/>
  <c r="AB232" i="1"/>
  <c r="AA232" i="1"/>
  <c r="Z232" i="1"/>
  <c r="Y232" i="1"/>
  <c r="X232" i="1"/>
  <c r="W232" i="1"/>
  <c r="V232" i="1"/>
  <c r="U232" i="1"/>
  <c r="T232" i="1"/>
  <c r="S232" i="1"/>
  <c r="P232" i="1"/>
  <c r="N232" i="1"/>
  <c r="M232" i="1"/>
  <c r="L232" i="1"/>
  <c r="K232" i="1"/>
  <c r="J232" i="1"/>
  <c r="I232" i="1"/>
  <c r="H232" i="1"/>
  <c r="G232" i="1"/>
  <c r="F232" i="1"/>
  <c r="E232" i="1"/>
  <c r="D232" i="1"/>
  <c r="C232" i="1"/>
  <c r="B232" i="1"/>
  <c r="A232" i="1"/>
  <c r="S231" i="1"/>
  <c r="P231" i="1"/>
  <c r="N231" i="1"/>
  <c r="M231" i="1"/>
  <c r="L231" i="1"/>
  <c r="K231" i="1"/>
  <c r="J231" i="1"/>
  <c r="I231" i="1"/>
  <c r="H231" i="1"/>
  <c r="G231" i="1"/>
  <c r="F231" i="1"/>
  <c r="E231" i="1"/>
  <c r="D231" i="1"/>
  <c r="C231" i="1"/>
  <c r="AN230" i="1"/>
  <c r="AM230" i="1"/>
  <c r="AL230" i="1"/>
  <c r="AK230" i="1"/>
  <c r="AJ230" i="1"/>
  <c r="AI230" i="1"/>
  <c r="AH230" i="1"/>
  <c r="AG230" i="1"/>
  <c r="AF230" i="1"/>
  <c r="AC230" i="1"/>
  <c r="AB230" i="1"/>
  <c r="AA230" i="1"/>
  <c r="Z230" i="1"/>
  <c r="Y230" i="1"/>
  <c r="X230" i="1"/>
  <c r="W230" i="1"/>
  <c r="V230" i="1"/>
  <c r="S230" i="1"/>
  <c r="P230" i="1"/>
  <c r="N230" i="1"/>
  <c r="M230" i="1"/>
  <c r="L230" i="1"/>
  <c r="K230" i="1"/>
  <c r="J230" i="1"/>
  <c r="I230" i="1"/>
  <c r="H230" i="1"/>
  <c r="G230" i="1"/>
  <c r="F230" i="1"/>
  <c r="E230" i="1"/>
  <c r="D230" i="1"/>
  <c r="C230" i="1"/>
  <c r="B230" i="1"/>
  <c r="A230" i="1"/>
  <c r="AN229" i="1"/>
  <c r="AM229" i="1"/>
  <c r="AL229" i="1"/>
  <c r="AK229" i="1"/>
  <c r="AJ229" i="1"/>
  <c r="AI229" i="1"/>
  <c r="AH229" i="1"/>
  <c r="AG229" i="1"/>
  <c r="AF229" i="1"/>
  <c r="AC229" i="1"/>
  <c r="AB229" i="1"/>
  <c r="AA229" i="1"/>
  <c r="Z229" i="1"/>
  <c r="Y229" i="1"/>
  <c r="X229" i="1"/>
  <c r="W229" i="1"/>
  <c r="V229" i="1"/>
  <c r="S229" i="1"/>
  <c r="P229" i="1"/>
  <c r="N229" i="1"/>
  <c r="M229" i="1"/>
  <c r="L229" i="1"/>
  <c r="K229" i="1"/>
  <c r="J229" i="1"/>
  <c r="I229" i="1"/>
  <c r="H229" i="1"/>
  <c r="G229" i="1"/>
  <c r="F229" i="1"/>
  <c r="E229" i="1"/>
  <c r="D229" i="1"/>
  <c r="C229" i="1"/>
  <c r="B229" i="1"/>
  <c r="A229" i="1"/>
  <c r="AN228" i="1"/>
  <c r="AM228" i="1"/>
  <c r="AL228" i="1"/>
  <c r="AK228" i="1"/>
  <c r="AJ228" i="1"/>
  <c r="AI228" i="1"/>
  <c r="AH228" i="1"/>
  <c r="AG228" i="1"/>
  <c r="AF228" i="1"/>
  <c r="AD228" i="1"/>
  <c r="AC228" i="1"/>
  <c r="AB228" i="1"/>
  <c r="AA228" i="1"/>
  <c r="Z228" i="1"/>
  <c r="Y228" i="1"/>
  <c r="X228" i="1"/>
  <c r="W228" i="1"/>
  <c r="V228" i="1"/>
  <c r="U228" i="1"/>
  <c r="T228" i="1"/>
  <c r="S228" i="1"/>
  <c r="P228" i="1"/>
  <c r="N228" i="1"/>
  <c r="M228" i="1"/>
  <c r="L228" i="1"/>
  <c r="K228" i="1"/>
  <c r="J228" i="1"/>
  <c r="I228" i="1"/>
  <c r="H228" i="1"/>
  <c r="G228" i="1"/>
  <c r="F228" i="1"/>
  <c r="E228" i="1"/>
  <c r="D228" i="1"/>
  <c r="C228" i="1"/>
  <c r="B228" i="1"/>
  <c r="A228" i="1"/>
  <c r="S227" i="1"/>
  <c r="P227" i="1"/>
  <c r="N227" i="1"/>
  <c r="M227" i="1"/>
  <c r="L227" i="1"/>
  <c r="K227" i="1"/>
  <c r="J227" i="1"/>
  <c r="I227" i="1"/>
  <c r="H227" i="1"/>
  <c r="G227" i="1"/>
  <c r="F227" i="1"/>
  <c r="E227" i="1"/>
  <c r="D227" i="1"/>
  <c r="C227" i="1"/>
  <c r="B227" i="1"/>
  <c r="A227" i="1"/>
  <c r="AN226" i="1"/>
  <c r="AM226" i="1"/>
  <c r="AL226" i="1"/>
  <c r="AK226" i="1"/>
  <c r="AJ226" i="1"/>
  <c r="AI226" i="1"/>
  <c r="AH226" i="1"/>
  <c r="AG226" i="1"/>
  <c r="AF226" i="1"/>
  <c r="AC226" i="1"/>
  <c r="AB226" i="1"/>
  <c r="AA226" i="1"/>
  <c r="Z226" i="1"/>
  <c r="Y226" i="1"/>
  <c r="X226" i="1"/>
  <c r="W226" i="1"/>
  <c r="V226" i="1"/>
  <c r="U226" i="1"/>
  <c r="T226" i="1"/>
  <c r="S226" i="1"/>
  <c r="P226" i="1"/>
  <c r="N226" i="1"/>
  <c r="M226" i="1"/>
  <c r="L226" i="1"/>
  <c r="K226" i="1"/>
  <c r="J226" i="1"/>
  <c r="I226" i="1"/>
  <c r="I213" i="1" s="1"/>
  <c r="H226" i="1"/>
  <c r="G226" i="1"/>
  <c r="F226" i="1"/>
  <c r="E226" i="1"/>
  <c r="D226" i="1"/>
  <c r="C226" i="1"/>
  <c r="B226" i="1"/>
  <c r="A226" i="1"/>
  <c r="AE224" i="1"/>
  <c r="AE223" i="1"/>
  <c r="AE221" i="1"/>
  <c r="AE220" i="1"/>
  <c r="AE218" i="1"/>
  <c r="AE217" i="1"/>
  <c r="AE216" i="1"/>
  <c r="AE215" i="1"/>
  <c r="AE211" i="1"/>
  <c r="AE260" i="1" s="1"/>
  <c r="AE210" i="1"/>
  <c r="AE259" i="1" s="1"/>
  <c r="AE208" i="1"/>
  <c r="AE253" i="1"/>
  <c r="AE252" i="1"/>
  <c r="AN197" i="1"/>
  <c r="AM197" i="1"/>
  <c r="AL197" i="1"/>
  <c r="AK197" i="1"/>
  <c r="AJ197" i="1"/>
  <c r="AI197" i="1"/>
  <c r="AH197" i="1"/>
  <c r="AG197" i="1"/>
  <c r="AF197" i="1"/>
  <c r="AD197" i="1"/>
  <c r="AC197" i="1"/>
  <c r="AB197" i="1"/>
  <c r="AA197" i="1"/>
  <c r="Z197" i="1"/>
  <c r="Y197" i="1"/>
  <c r="X197" i="1"/>
  <c r="W197" i="1"/>
  <c r="V197" i="1"/>
  <c r="U197" i="1"/>
  <c r="T197" i="1"/>
  <c r="S197" i="1"/>
  <c r="P197" i="1"/>
  <c r="N197" i="1"/>
  <c r="M197" i="1"/>
  <c r="L197" i="1"/>
  <c r="K197" i="1"/>
  <c r="H197" i="1"/>
  <c r="G197" i="1"/>
  <c r="F197" i="1"/>
  <c r="E197" i="1"/>
  <c r="D197" i="1"/>
  <c r="L193" i="1"/>
  <c r="L242" i="1" s="1"/>
  <c r="AE191" i="1"/>
  <c r="AE239" i="1" s="1"/>
  <c r="AE246" i="1"/>
  <c r="AE187" i="1"/>
  <c r="AE234" i="1" s="1"/>
  <c r="L187" i="1"/>
  <c r="L234" i="1" s="1"/>
  <c r="AE186" i="1"/>
  <c r="AE185" i="1"/>
  <c r="AE232" i="1" s="1"/>
  <c r="AE181" i="1"/>
  <c r="AE228" i="1" s="1"/>
  <c r="AE179" i="1"/>
  <c r="AE226" i="1" s="1"/>
  <c r="AE177" i="1"/>
  <c r="AE176" i="1"/>
  <c r="AE174" i="1"/>
  <c r="AE172" i="1"/>
  <c r="AE170" i="1"/>
  <c r="AE169" i="1"/>
  <c r="AE168" i="1"/>
  <c r="G168" i="1"/>
  <c r="AE167" i="1"/>
  <c r="AE166" i="1"/>
  <c r="G166" i="1"/>
  <c r="J165" i="1"/>
  <c r="I165" i="1"/>
  <c r="AN160" i="1"/>
  <c r="AM160" i="1"/>
  <c r="AL160" i="1"/>
  <c r="AK160" i="1"/>
  <c r="AJ160" i="1"/>
  <c r="AI160" i="1"/>
  <c r="AH160" i="1"/>
  <c r="AG160" i="1"/>
  <c r="AF160" i="1"/>
  <c r="AD160" i="1"/>
  <c r="AC160" i="1"/>
  <c r="AB160" i="1"/>
  <c r="AA160" i="1"/>
  <c r="Z160" i="1"/>
  <c r="Y160" i="1"/>
  <c r="X160" i="1"/>
  <c r="W160" i="1"/>
  <c r="V160" i="1"/>
  <c r="S160" i="1"/>
  <c r="P160" i="1"/>
  <c r="N160" i="1"/>
  <c r="M160" i="1"/>
  <c r="L160" i="1"/>
  <c r="K160" i="1"/>
  <c r="H160" i="1"/>
  <c r="G160" i="1"/>
  <c r="F160" i="1"/>
  <c r="E160" i="1"/>
  <c r="D160" i="1"/>
  <c r="AN159" i="1"/>
  <c r="AM159" i="1"/>
  <c r="AL159" i="1"/>
  <c r="AK159" i="1"/>
  <c r="AJ159" i="1"/>
  <c r="AI159" i="1"/>
  <c r="AH159" i="1"/>
  <c r="AG159" i="1"/>
  <c r="AF159" i="1"/>
  <c r="AD159" i="1"/>
  <c r="AC159" i="1"/>
  <c r="AB159" i="1"/>
  <c r="AA159" i="1"/>
  <c r="Z159" i="1"/>
  <c r="Y159" i="1"/>
  <c r="X159" i="1"/>
  <c r="W159" i="1"/>
  <c r="V159" i="1"/>
  <c r="S159" i="1"/>
  <c r="P159" i="1"/>
  <c r="N159" i="1"/>
  <c r="M159" i="1"/>
  <c r="L159" i="1"/>
  <c r="K159" i="1"/>
  <c r="H159" i="1"/>
  <c r="G159" i="1"/>
  <c r="F159" i="1"/>
  <c r="E159" i="1"/>
  <c r="D159" i="1"/>
  <c r="C159" i="1"/>
  <c r="B159" i="1"/>
  <c r="AN158" i="1"/>
  <c r="AM158" i="1"/>
  <c r="AL158" i="1"/>
  <c r="AK158" i="1"/>
  <c r="AJ158" i="1"/>
  <c r="AI158" i="1"/>
  <c r="AH158" i="1"/>
  <c r="AG158" i="1"/>
  <c r="AF158" i="1"/>
  <c r="AE158" i="1"/>
  <c r="AD158" i="1"/>
  <c r="AC158" i="1"/>
  <c r="AB158" i="1"/>
  <c r="AA158" i="1"/>
  <c r="Z158" i="1"/>
  <c r="Y158" i="1"/>
  <c r="X158" i="1"/>
  <c r="W158" i="1"/>
  <c r="V158" i="1"/>
  <c r="S158" i="1"/>
  <c r="P158" i="1"/>
  <c r="N158" i="1"/>
  <c r="M158" i="1"/>
  <c r="L158" i="1"/>
  <c r="K158" i="1"/>
  <c r="H158" i="1"/>
  <c r="G158" i="1"/>
  <c r="F158" i="1"/>
  <c r="E158" i="1"/>
  <c r="D158" i="1"/>
  <c r="A158" i="1"/>
  <c r="AN157" i="1"/>
  <c r="AM157" i="1"/>
  <c r="AL157" i="1"/>
  <c r="AK157" i="1"/>
  <c r="AJ157" i="1"/>
  <c r="AI157" i="1"/>
  <c r="AH157" i="1"/>
  <c r="AG157" i="1"/>
  <c r="AF157" i="1"/>
  <c r="AD157" i="1"/>
  <c r="AC157" i="1"/>
  <c r="AB157" i="1"/>
  <c r="AA157" i="1"/>
  <c r="Z157" i="1"/>
  <c r="Y157" i="1"/>
  <c r="X157" i="1"/>
  <c r="W157" i="1"/>
  <c r="V157" i="1"/>
  <c r="S157" i="1"/>
  <c r="P157" i="1"/>
  <c r="N157" i="1"/>
  <c r="M157" i="1"/>
  <c r="L157" i="1"/>
  <c r="K157" i="1"/>
  <c r="H157" i="1"/>
  <c r="G157" i="1"/>
  <c r="F157" i="1"/>
  <c r="E157" i="1"/>
  <c r="D157" i="1"/>
  <c r="J156" i="1"/>
  <c r="I156" i="1"/>
  <c r="AN155" i="1"/>
  <c r="AM155" i="1"/>
  <c r="AL155" i="1"/>
  <c r="AK155" i="1"/>
  <c r="AJ155" i="1"/>
  <c r="AI155" i="1"/>
  <c r="AH155" i="1"/>
  <c r="AG155" i="1"/>
  <c r="AF155" i="1"/>
  <c r="AD155" i="1"/>
  <c r="AC155" i="1"/>
  <c r="AB155" i="1"/>
  <c r="AA155" i="1"/>
  <c r="Z155" i="1"/>
  <c r="Y155" i="1"/>
  <c r="X155" i="1"/>
  <c r="W155" i="1"/>
  <c r="V155" i="1"/>
  <c r="S155" i="1"/>
  <c r="P155" i="1"/>
  <c r="N155" i="1"/>
  <c r="M155" i="1"/>
  <c r="L155" i="1"/>
  <c r="K155" i="1"/>
  <c r="J155" i="1"/>
  <c r="I155" i="1"/>
  <c r="H155" i="1"/>
  <c r="G155" i="1"/>
  <c r="F155" i="1"/>
  <c r="E155" i="1"/>
  <c r="D155" i="1"/>
  <c r="C155" i="1"/>
  <c r="B155" i="1"/>
  <c r="A155" i="1"/>
  <c r="AN154" i="1"/>
  <c r="AM154" i="1"/>
  <c r="AL154" i="1"/>
  <c r="AK154" i="1"/>
  <c r="AJ154" i="1"/>
  <c r="AI154" i="1"/>
  <c r="AH154" i="1"/>
  <c r="AG154" i="1"/>
  <c r="AF154" i="1"/>
  <c r="AD154" i="1"/>
  <c r="AC154" i="1"/>
  <c r="AB154" i="1"/>
  <c r="AA154" i="1"/>
  <c r="Z154" i="1"/>
  <c r="Y154" i="1"/>
  <c r="X154" i="1"/>
  <c r="W154" i="1"/>
  <c r="V154" i="1"/>
  <c r="S154" i="1"/>
  <c r="P154" i="1"/>
  <c r="N154" i="1"/>
  <c r="M154" i="1"/>
  <c r="L154" i="1"/>
  <c r="K154" i="1"/>
  <c r="J154" i="1"/>
  <c r="I154" i="1"/>
  <c r="H154" i="1"/>
  <c r="G154" i="1"/>
  <c r="F154" i="1"/>
  <c r="E154" i="1"/>
  <c r="D154" i="1"/>
  <c r="C154" i="1"/>
  <c r="B154" i="1"/>
  <c r="A154" i="1"/>
  <c r="AN152" i="1"/>
  <c r="AM152" i="1"/>
  <c r="AL152" i="1"/>
  <c r="AK152" i="1"/>
  <c r="AJ152" i="1"/>
  <c r="AI152" i="1"/>
  <c r="AH152" i="1"/>
  <c r="AG152" i="1"/>
  <c r="AF152" i="1"/>
  <c r="AE152" i="1"/>
  <c r="AD152" i="1"/>
  <c r="AC152" i="1"/>
  <c r="AB152" i="1"/>
  <c r="AA152" i="1"/>
  <c r="Z152" i="1"/>
  <c r="Y152" i="1"/>
  <c r="X152" i="1"/>
  <c r="W152" i="1"/>
  <c r="V152" i="1"/>
  <c r="S152" i="1"/>
  <c r="P152" i="1"/>
  <c r="N152" i="1"/>
  <c r="M152" i="1"/>
  <c r="K152" i="1"/>
  <c r="H152" i="1"/>
  <c r="G152" i="1"/>
  <c r="F152" i="1"/>
  <c r="E152" i="1"/>
  <c r="D152" i="1"/>
  <c r="AN151" i="1"/>
  <c r="AM151" i="1"/>
  <c r="AL151" i="1"/>
  <c r="AK151" i="1"/>
  <c r="AJ151" i="1"/>
  <c r="AI151" i="1"/>
  <c r="AH151" i="1"/>
  <c r="AG151" i="1"/>
  <c r="AF151" i="1"/>
  <c r="AD151" i="1"/>
  <c r="AC151" i="1"/>
  <c r="AB151" i="1"/>
  <c r="AA151" i="1"/>
  <c r="Z151" i="1"/>
  <c r="Y151" i="1"/>
  <c r="X151" i="1"/>
  <c r="W151" i="1"/>
  <c r="V151" i="1"/>
  <c r="S151" i="1"/>
  <c r="N151" i="1"/>
  <c r="M151" i="1"/>
  <c r="L151" i="1"/>
  <c r="K151" i="1"/>
  <c r="H151" i="1"/>
  <c r="G151" i="1"/>
  <c r="F151" i="1"/>
  <c r="E151" i="1"/>
  <c r="D151" i="1"/>
  <c r="J150" i="1"/>
  <c r="I150" i="1"/>
  <c r="AN149" i="1"/>
  <c r="AM149" i="1"/>
  <c r="AL149" i="1"/>
  <c r="AK149" i="1"/>
  <c r="AJ149" i="1"/>
  <c r="AI149" i="1"/>
  <c r="AH149" i="1"/>
  <c r="AG149" i="1"/>
  <c r="AF149" i="1"/>
  <c r="AD149" i="1"/>
  <c r="AC149" i="1"/>
  <c r="AB149" i="1"/>
  <c r="AA149" i="1"/>
  <c r="Z149" i="1"/>
  <c r="Y149" i="1"/>
  <c r="X149" i="1"/>
  <c r="W149" i="1"/>
  <c r="V149" i="1"/>
  <c r="P149" i="1"/>
  <c r="N149" i="1"/>
  <c r="M149" i="1"/>
  <c r="L149" i="1"/>
  <c r="K149" i="1"/>
  <c r="H149" i="1"/>
  <c r="G149" i="1"/>
  <c r="F149" i="1"/>
  <c r="E149" i="1"/>
  <c r="D149" i="1"/>
  <c r="C149" i="1"/>
  <c r="B149" i="1"/>
  <c r="AN148" i="1"/>
  <c r="AM148" i="1"/>
  <c r="AL148" i="1"/>
  <c r="AK148" i="1"/>
  <c r="AJ148" i="1"/>
  <c r="AI148" i="1"/>
  <c r="AH148" i="1"/>
  <c r="AG148" i="1"/>
  <c r="AF148" i="1"/>
  <c r="AD148" i="1"/>
  <c r="AC148" i="1"/>
  <c r="AB148" i="1"/>
  <c r="AA148" i="1"/>
  <c r="Z148" i="1"/>
  <c r="Y148" i="1"/>
  <c r="X148" i="1"/>
  <c r="W148" i="1"/>
  <c r="V148" i="1"/>
  <c r="P148" i="1"/>
  <c r="N148" i="1"/>
  <c r="M148" i="1"/>
  <c r="K148" i="1"/>
  <c r="H148" i="1"/>
  <c r="G148" i="1"/>
  <c r="F148" i="1"/>
  <c r="E148" i="1"/>
  <c r="D148" i="1"/>
  <c r="C148" i="1"/>
  <c r="B148" i="1"/>
  <c r="J147" i="1"/>
  <c r="I147" i="1"/>
  <c r="AO146" i="1"/>
  <c r="AN146" i="1"/>
  <c r="AM146" i="1"/>
  <c r="AL146" i="1"/>
  <c r="AK146" i="1"/>
  <c r="AJ146" i="1"/>
  <c r="AI146" i="1"/>
  <c r="AH146" i="1"/>
  <c r="AG146" i="1"/>
  <c r="AF146" i="1"/>
  <c r="AD146" i="1"/>
  <c r="AC146" i="1"/>
  <c r="AB146" i="1"/>
  <c r="AA146" i="1"/>
  <c r="Z146" i="1"/>
  <c r="Y146" i="1"/>
  <c r="X146" i="1"/>
  <c r="W146" i="1"/>
  <c r="V146" i="1"/>
  <c r="S146" i="1"/>
  <c r="P146" i="1"/>
  <c r="N146" i="1"/>
  <c r="M146" i="1"/>
  <c r="L146" i="1"/>
  <c r="K146" i="1"/>
  <c r="D146" i="1"/>
  <c r="AN145" i="1"/>
  <c r="AM145" i="1"/>
  <c r="AL145" i="1"/>
  <c r="AK145" i="1"/>
  <c r="AJ145" i="1"/>
  <c r="AI145" i="1"/>
  <c r="AH145" i="1"/>
  <c r="AG145" i="1"/>
  <c r="AF145" i="1"/>
  <c r="AD145" i="1"/>
  <c r="AC145" i="1"/>
  <c r="AB145" i="1"/>
  <c r="AA145" i="1"/>
  <c r="Z145" i="1"/>
  <c r="Y145" i="1"/>
  <c r="X145" i="1"/>
  <c r="W145" i="1"/>
  <c r="V145" i="1"/>
  <c r="S145" i="1"/>
  <c r="P145" i="1"/>
  <c r="N145" i="1"/>
  <c r="M145" i="1"/>
  <c r="L145" i="1"/>
  <c r="K145" i="1"/>
  <c r="H145" i="1"/>
  <c r="G145" i="1"/>
  <c r="F145" i="1"/>
  <c r="E145" i="1"/>
  <c r="D145" i="1"/>
  <c r="J144" i="1"/>
  <c r="I144" i="1"/>
  <c r="AE142" i="1"/>
  <c r="L142" i="1"/>
  <c r="AN141" i="1"/>
  <c r="AM141" i="1"/>
  <c r="AL141" i="1"/>
  <c r="AK141" i="1"/>
  <c r="AJ141" i="1"/>
  <c r="AI141" i="1"/>
  <c r="AH141" i="1"/>
  <c r="AG141" i="1"/>
  <c r="AF141" i="1"/>
  <c r="AD141" i="1"/>
  <c r="AC141" i="1"/>
  <c r="AB141" i="1"/>
  <c r="AA141" i="1"/>
  <c r="Z141" i="1"/>
  <c r="Y141" i="1"/>
  <c r="X141" i="1"/>
  <c r="W141" i="1"/>
  <c r="V141" i="1"/>
  <c r="S141" i="1"/>
  <c r="P141" i="1"/>
  <c r="N141" i="1"/>
  <c r="M141" i="1"/>
  <c r="L141" i="1"/>
  <c r="K141" i="1"/>
  <c r="J141" i="1"/>
  <c r="I141" i="1"/>
  <c r="H141" i="1"/>
  <c r="G141" i="1"/>
  <c r="F141" i="1"/>
  <c r="E141" i="1"/>
  <c r="D141" i="1"/>
  <c r="AE140" i="1"/>
  <c r="AE139" i="1"/>
  <c r="AE137" i="1"/>
  <c r="AE136" i="1"/>
  <c r="AE134" i="1"/>
  <c r="AE133" i="1"/>
  <c r="AE131" i="1"/>
  <c r="AE130" i="1"/>
  <c r="AE129" i="1"/>
  <c r="AE128" i="1"/>
  <c r="J126" i="1"/>
  <c r="J125" i="1" s="1"/>
  <c r="I126" i="1"/>
  <c r="AE123" i="1"/>
  <c r="AE160" i="1" s="1"/>
  <c r="AE122" i="1"/>
  <c r="AE159" i="1" s="1"/>
  <c r="AE120" i="1"/>
  <c r="AE157" i="1" s="1"/>
  <c r="AE118" i="1"/>
  <c r="AE155" i="1" s="1"/>
  <c r="AE117" i="1"/>
  <c r="AE154" i="1" s="1"/>
  <c r="AE115" i="1"/>
  <c r="L115" i="1"/>
  <c r="L152" i="1" s="1"/>
  <c r="AN114" i="1"/>
  <c r="AM114" i="1"/>
  <c r="AL114" i="1"/>
  <c r="AK114" i="1"/>
  <c r="AJ114" i="1"/>
  <c r="AI114" i="1"/>
  <c r="AH114" i="1"/>
  <c r="AG114" i="1"/>
  <c r="AF114" i="1"/>
  <c r="AD114" i="1"/>
  <c r="AC114" i="1"/>
  <c r="AB114" i="1"/>
  <c r="AA114" i="1"/>
  <c r="Z114" i="1"/>
  <c r="Y114" i="1"/>
  <c r="X114" i="1"/>
  <c r="W114" i="1"/>
  <c r="V114" i="1"/>
  <c r="S114" i="1"/>
  <c r="P114" i="1"/>
  <c r="N114" i="1"/>
  <c r="M114" i="1"/>
  <c r="L114" i="1"/>
  <c r="K114" i="1"/>
  <c r="H114" i="1"/>
  <c r="G114" i="1"/>
  <c r="F114" i="1"/>
  <c r="E114" i="1"/>
  <c r="D114" i="1"/>
  <c r="AE112" i="1"/>
  <c r="AE149" i="1" s="1"/>
  <c r="AE111" i="1"/>
  <c r="AE148" i="1" s="1"/>
  <c r="L111" i="1"/>
  <c r="L148" i="1" s="1"/>
  <c r="AE109" i="1"/>
  <c r="AE108" i="1"/>
  <c r="AE145" i="1" s="1"/>
  <c r="AE106" i="1"/>
  <c r="AE141" i="1" s="1"/>
  <c r="L106" i="1"/>
  <c r="AE105" i="1"/>
  <c r="AE104" i="1"/>
  <c r="AE102" i="1"/>
  <c r="AE101" i="1"/>
  <c r="AE99" i="1"/>
  <c r="AE97" i="1"/>
  <c r="AE95" i="1"/>
  <c r="AE94" i="1"/>
  <c r="AE93" i="1"/>
  <c r="AE92" i="1"/>
  <c r="AE91" i="1"/>
  <c r="J89" i="1"/>
  <c r="J88" i="1" s="1"/>
  <c r="I89" i="1"/>
  <c r="I88" i="1" s="1"/>
  <c r="S86" i="1"/>
  <c r="P86" i="1"/>
  <c r="N86" i="1"/>
  <c r="S41" i="1"/>
  <c r="P41" i="1"/>
  <c r="N41" i="1"/>
  <c r="J439" i="1" l="1"/>
  <c r="I153" i="1"/>
  <c r="I125" i="1"/>
  <c r="I264" i="1"/>
  <c r="N355" i="1"/>
  <c r="J357" i="1"/>
  <c r="N466" i="1"/>
  <c r="P466" i="1"/>
  <c r="J241" i="1"/>
  <c r="S355" i="1"/>
  <c r="S466" i="1"/>
  <c r="AE354" i="1"/>
  <c r="AE332" i="1"/>
  <c r="J213" i="1"/>
  <c r="J212" i="1" s="1"/>
  <c r="J153" i="1"/>
  <c r="I241" i="1"/>
  <c r="J310" i="1"/>
  <c r="I357" i="1"/>
  <c r="AE151" i="1"/>
  <c r="AE114" i="1"/>
  <c r="P355" i="1"/>
  <c r="I212" i="1"/>
  <c r="AE146" i="1"/>
  <c r="AE197" i="1"/>
</calcChain>
</file>

<file path=xl/sharedStrings.xml><?xml version="1.0" encoding="utf-8"?>
<sst xmlns="http://schemas.openxmlformats.org/spreadsheetml/2006/main" count="7929" uniqueCount="1328">
  <si>
    <t>CODE LISTE</t>
  </si>
  <si>
    <t>Code Apogée de l'ELP
contrat 2018</t>
  </si>
  <si>
    <t>Intitulé de l'enseignement</t>
  </si>
  <si>
    <t xml:space="preserve">Type de l'enseignement </t>
  </si>
  <si>
    <t>Si UE mutualisée à d'autres mentions ou années de formation, indiquer lesquelles</t>
  </si>
  <si>
    <t>Porteur 
(o/n)</t>
  </si>
  <si>
    <t>Si UE Choix
Précisez le nombre d'enseignement 
ou nombre d'ECTS 
à choisir</t>
  </si>
  <si>
    <t>COEF</t>
  </si>
  <si>
    <t>ECTS</t>
  </si>
  <si>
    <t>Responsable
UE</t>
  </si>
  <si>
    <t>Section
CNU</t>
  </si>
  <si>
    <t xml:space="preserve">Effectifs attendus parcours </t>
  </si>
  <si>
    <t>Session 1</t>
  </si>
  <si>
    <t>Session de rattrapage</t>
  </si>
  <si>
    <t>DESCRIPTIF</t>
  </si>
  <si>
    <t>CM</t>
  </si>
  <si>
    <t>TD</t>
  </si>
  <si>
    <t>TP</t>
  </si>
  <si>
    <t>RNE</t>
  </si>
  <si>
    <t>RSE</t>
  </si>
  <si>
    <t>quotité (en %)</t>
  </si>
  <si>
    <t>modalité</t>
  </si>
  <si>
    <t>nature</t>
  </si>
  <si>
    <t>durée</t>
  </si>
  <si>
    <t>quotité (%)</t>
  </si>
  <si>
    <t xml:space="preserve">Semestre 1 </t>
  </si>
  <si>
    <t xml:space="preserve"> </t>
  </si>
  <si>
    <t xml:space="preserve">Portail </t>
  </si>
  <si>
    <t>Semestre 1  Total Heures présentielles Etudiant</t>
  </si>
  <si>
    <t>Semestre 2</t>
  </si>
  <si>
    <t>UE de tronc commun</t>
  </si>
  <si>
    <t xml:space="preserve">UE Majeure </t>
  </si>
  <si>
    <t xml:space="preserve">Majeure </t>
  </si>
  <si>
    <t>Semestre 2  Total Heures présentielles Etudiant</t>
  </si>
  <si>
    <t>LOLA2B00</t>
  </si>
  <si>
    <t>LL2BI8</t>
  </si>
  <si>
    <t>LICENCE 2 LLCER ANGLAIS</t>
  </si>
  <si>
    <t>LCLA3B01</t>
  </si>
  <si>
    <t>LLA3BB</t>
  </si>
  <si>
    <t>SEMESTRE 3 LLCER ANGLAIS</t>
  </si>
  <si>
    <t>LOL3BBB</t>
  </si>
  <si>
    <t>SEMESTRE</t>
  </si>
  <si>
    <t>TRONC COMMUN</t>
  </si>
  <si>
    <t>LOLA3B01</t>
  </si>
  <si>
    <t>LLA3B10</t>
  </si>
  <si>
    <t>Pratique et structure de la langue : Anglais S3</t>
  </si>
  <si>
    <t>BLOC / CHAPEAU</t>
  </si>
  <si>
    <t>LLA3B1A</t>
  </si>
  <si>
    <t>Phonétique ANGLAIS S3</t>
  </si>
  <si>
    <t>LOL3B1A</t>
  </si>
  <si>
    <t>UE TRONC COMMUN</t>
  </si>
  <si>
    <t>LLCER</t>
  </si>
  <si>
    <t>2</t>
  </si>
  <si>
    <t>SERPOLLET Noëlle</t>
  </si>
  <si>
    <t>CC</t>
  </si>
  <si>
    <t>écrit</t>
  </si>
  <si>
    <t>1h00</t>
  </si>
  <si>
    <t>CT</t>
  </si>
  <si>
    <t>Révision de la transcription phonétique, principes d'accentuation de l'anglais et règles gouvernant cette accentuation : syllabes inaccentuées, accents primaire, secondaire et règle dérivationnelle.</t>
  </si>
  <si>
    <t>LLA3B1B</t>
  </si>
  <si>
    <t xml:space="preserve">Compréhension orale ANGLAIS S3 (niveau B2) </t>
  </si>
  <si>
    <t>LOL3B1B</t>
  </si>
  <si>
    <t>2 écrits 1h (80%)+ note participation (20%)</t>
  </si>
  <si>
    <t>This module aims to provide students with further opportunities for listening effectively for gist and detail at a level which is appropriate. Students will be exposed to a variety of authentic material dealing with contemporary issues in order to become familiarized with different register, accents and pronunciation.Students will be expected to answer comprehension questions about a given audio document, either orally or written, individually or in groups. Students will continue working towards taking effective notes and will begin to summarize (either orally or in note forme) the gist and report specific information or details from what they have heard (messages, news items and narratives). Student should understand and respond to a wide range of speech contains both simple and complex sentences and some unfamiliar material.</t>
  </si>
  <si>
    <t>LLA3B1C</t>
  </si>
  <si>
    <t xml:space="preserve">Expression orale et interaction ANGLAIS S3 (niveau B2) </t>
  </si>
  <si>
    <t>LOL3B1C</t>
  </si>
  <si>
    <t>oral</t>
  </si>
  <si>
    <t xml:space="preserve"> 2 oraux 15 min (80%)+ note participation (20%)</t>
  </si>
  <si>
    <t>15 min</t>
  </si>
  <si>
    <t>This module aims to provide students with further opportunities to speak, interact and practice their use of language in a number of communicative activities organized by the 'lecteurs' using a variety of language functions and vocabulary according to situation, topic and task in a context appropriate for their level.
The module will continue work done in conjunction with pronunciation teaching in order to enhance students' intelligibility and build on skills acquired in the first year. Students will continue to focus on intonation, rhythm and word stress to allow them to communicate more effectively and to be more easily understood. Students should be able to adapt language to match unpredictable elements in ortherwise familiar situations. They should seek and respond to opinion in some detail and be able to give clear instructions or explain how something is done.</t>
  </si>
  <si>
    <t>LLA3B1D</t>
  </si>
  <si>
    <r>
      <t xml:space="preserve">Linguistique Anglais S3 </t>
    </r>
    <r>
      <rPr>
        <sz val="10"/>
        <color rgb="FFFF0000"/>
        <rFont val="Arial"/>
        <family val="2"/>
      </rPr>
      <t>(passage de 18HTD à 9HCM pour 2019/20 uniqt)</t>
    </r>
  </si>
  <si>
    <t>LOL3B2A</t>
  </si>
  <si>
    <t>3</t>
  </si>
  <si>
    <t>PERROT ép. PUGHE Marie-Eve</t>
  </si>
  <si>
    <t>1h30</t>
  </si>
  <si>
    <t>Analyse de la structure de la phrase complexe.</t>
  </si>
  <si>
    <t>LLA3B1E</t>
  </si>
  <si>
    <t>Techniques de traduction 1</t>
  </si>
  <si>
    <t>LOL3B2B
+
LOL3B2C</t>
  </si>
  <si>
    <t>SCHMITT Pierre</t>
  </si>
  <si>
    <t>2h00</t>
  </si>
  <si>
    <t>Exploration des procédés et outils de traduction en visitant une sélection de registres et des styles différents. La pratique du thème et de la version se feront de façon articulée et contrastive.</t>
  </si>
  <si>
    <t>Littérature</t>
  </si>
  <si>
    <t>LLA3B20</t>
  </si>
  <si>
    <t>Littératures Anglophones: Contexte Historique et Culturel (GB) S3</t>
  </si>
  <si>
    <t>LOL3B3A</t>
  </si>
  <si>
    <t>WINSWORTH Ben</t>
  </si>
  <si>
    <t>A chronological introduction to the history of British Literature from Elizabeth I to Elizabeth II, together with analysis of some of the major texts. This lecture based course (CM) will be supported by six hours of seminars (TD) in which students will be encouraged to analyse more closely some of the key texts and concepts. A course parck will be provide, but students will also be expected to read and study in their own time Robinson Crusoe, Daniel Defoe (1719) and Jane Eyre, Charlotte Bronte (1847).</t>
  </si>
  <si>
    <t>LOLA3B02</t>
  </si>
  <si>
    <t>LLA3B30</t>
  </si>
  <si>
    <t>Civilisation anglophone S3</t>
  </si>
  <si>
    <t>LLA3B3B</t>
  </si>
  <si>
    <t>Médias audiovisuels / Visual Media (Film, TV etc...) ANG S3</t>
  </si>
  <si>
    <t>THOMPSON Gregory</t>
  </si>
  <si>
    <t>LOLA3B03</t>
  </si>
  <si>
    <t>LLA3B3A</t>
  </si>
  <si>
    <t>Histoire sociale et politique S3</t>
  </si>
  <si>
    <t>LLA3B3A1</t>
  </si>
  <si>
    <t>Histoire sociale et politique : domaine nord-américain S3</t>
  </si>
  <si>
    <t>LOL4B3G</t>
  </si>
  <si>
    <t>EC</t>
  </si>
  <si>
    <t>HABRAN Augustin</t>
  </si>
  <si>
    <t>In this course we will be examining the first peopling of English North America and the establishment of colonies from North to South, up to the American Revolutionary War. We shall study the settlement and movement of colonists over the territory, their encounter and clash with the Native peoples, the importation of African slaves, as well as the emergence of specific economic systems, social structures, and cultural traditions.</t>
  </si>
  <si>
    <t>LLA3B3A2</t>
  </si>
  <si>
    <t>Histoire sociale et politique : domaine britannique S3</t>
  </si>
  <si>
    <t>LOL3B3E</t>
  </si>
  <si>
    <t>0</t>
  </si>
  <si>
    <t>LAINE Ariane</t>
  </si>
  <si>
    <t>11</t>
  </si>
  <si>
    <t>50% CC + 50% CT</t>
  </si>
  <si>
    <t>mixte</t>
  </si>
  <si>
    <t>1h30 CC et 2h00 CT</t>
  </si>
  <si>
    <t>Ce cours vise à brosser un portrait tant social, politique qu'économique de l'Angleterre au 19ème siècle en abordant les thèmes suivants : éducation, industrialisation, syndicalisme, libéralisme, droit de vote, droits des femmes, partis politiques, chartisme.</t>
  </si>
  <si>
    <t>LCLA3B02</t>
  </si>
  <si>
    <t>LLA3LAN2</t>
  </si>
  <si>
    <t>Choix Langue Vivante S3</t>
  </si>
  <si>
    <t>BLOC</t>
  </si>
  <si>
    <t>1 UE 2 ECTS</t>
  </si>
  <si>
    <t>LLA3ALL</t>
  </si>
  <si>
    <t>Allemand S3</t>
  </si>
  <si>
    <t>LOL3B6A
LOL3C6A
LOL3D6A
LOL3DH41
LOL3E3A
LOL3G8A
LOL3H5A</t>
  </si>
  <si>
    <t>UFR COLLEGIUM LLSH</t>
  </si>
  <si>
    <t>LEA</t>
  </si>
  <si>
    <t>FLEURY Alain</t>
  </si>
  <si>
    <t>Ecrit et Oral</t>
  </si>
  <si>
    <t>Ecrit</t>
  </si>
  <si>
    <t>Oral</t>
  </si>
  <si>
    <t>L'enseignement d'allemand pour spécialistes des autres disciplines travaille sur toutes les compétences écrites et orales et est organisé par groupes de niveau (A2/2 à B1+).</t>
  </si>
  <si>
    <t>LLA3ESP</t>
  </si>
  <si>
    <t>Espagnol S3</t>
  </si>
  <si>
    <t>LOL3B6B
LOL3D6C
LOL3DH42
LOL3E3C
LOL3G8C
LOL3H5C</t>
  </si>
  <si>
    <t>EYMAR Marcos</t>
  </si>
  <si>
    <t>2 écrits 1h30 et 1 oral 15 min</t>
  </si>
  <si>
    <t>Pratique orale et écrite de langue vivante non spécialiste.</t>
  </si>
  <si>
    <t>LLA3G80</t>
  </si>
  <si>
    <t>Français : Grammaire 1</t>
  </si>
  <si>
    <t>L2 LLCER</t>
  </si>
  <si>
    <t>NATANSON Brigitte
SERPOLLET Noëlle</t>
  </si>
  <si>
    <t>écrit et oral</t>
  </si>
  <si>
    <t>LOLA3BP1</t>
  </si>
  <si>
    <t>LLA3BP01</t>
  </si>
  <si>
    <t xml:space="preserve">Parcours MEEF 2nd degré </t>
  </si>
  <si>
    <t>PARCOURS</t>
  </si>
  <si>
    <t>6</t>
  </si>
  <si>
    <t>LLA3MF1</t>
  </si>
  <si>
    <t xml:space="preserve">Connaissance des institutions éducatives </t>
  </si>
  <si>
    <t>LOL3D7B
LOL3E7D
LOL3H7C</t>
  </si>
  <si>
    <t>UE spécialisation</t>
  </si>
  <si>
    <t>ESPE- L2 LEA parc. MEEF 2 et MEF FLM-FLE, L2 LLCER parc. MEEF 2 et MEF FLM-FLE, L2 Lettres, L2 Histoire parc. MEEF, L2 Géo parc. MEEF, L2 SDL parc. MEF FLM-FLE et LSF</t>
  </si>
  <si>
    <t>INSPE</t>
  </si>
  <si>
    <t>QUITTELIER Sylvie</t>
  </si>
  <si>
    <t>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t>
  </si>
  <si>
    <t>LLA3B40</t>
  </si>
  <si>
    <t>Cultures anglophones S3</t>
  </si>
  <si>
    <t>LOL3BB1
LOL3CB1
LOL3JB1</t>
  </si>
  <si>
    <t>L2 LEA et LLCER parc. MEEF 2</t>
  </si>
  <si>
    <t>TABUTEAU Eric</t>
  </si>
  <si>
    <t>This course will be devoted to the study of South African history, from the arrival of the first Dutch settlers in the 17th century to the dismanthing of the apartheid regime in the 1990s. The role played by the United States and the United Kingdom in the fight against apartheid will also be studied.</t>
  </si>
  <si>
    <t>LOLA3BP2</t>
  </si>
  <si>
    <t>LLA3BP02</t>
  </si>
  <si>
    <t>Parcours Commerce International (CI)</t>
  </si>
  <si>
    <t>LLA3J8A</t>
  </si>
  <si>
    <t xml:space="preserve">Achat, vente, négociation commerciale </t>
  </si>
  <si>
    <t>L2 LEA et LLCER parc. Commerce international, L2 LEA ANG/ALLD Siegen</t>
  </si>
  <si>
    <t>KASWENGI Joseph</t>
  </si>
  <si>
    <t>Dans un environnement des affaires mondialisé et sans cesse dépendant des changements permanents, ce cours examine, dans le contexte du commerce B to B, la gestion des achats, des ventes ainsi que les outils de la négociation commerciale. Les applications font des approfondissements sur les interactions et facteurs-clés de succès qui contribuent à assurer la performance d'une organisation, entreprise, ou équipe commerciale tant au niveau national qu'international.</t>
  </si>
  <si>
    <t>LLA3J8B</t>
  </si>
  <si>
    <t>Introduction aux stratégies pour l'e-commerce</t>
  </si>
  <si>
    <t>L2 LEA et LLCER parc. Commerce international</t>
  </si>
  <si>
    <t>NOEL Isabelle</t>
  </si>
  <si>
    <t>05 et 06</t>
  </si>
  <si>
    <t>Les concepts de base sont abordés :
- pourquoi choisir de vendre en ligne
- les différentes formes de vente en ligne
- le e-marketing mix et son intégration à la stratégie marketing de l'entreprise
- la gestion de la relation client sur internet
- les technologies digitales au service de l'e-commerce</t>
  </si>
  <si>
    <t>LOLA3BP3</t>
  </si>
  <si>
    <t>LLA3BP03</t>
  </si>
  <si>
    <t>PARCOURS MEF-FLM/FLE</t>
  </si>
  <si>
    <t>LLA3H6A</t>
  </si>
  <si>
    <t>Introduction à la didactique du FLE</t>
  </si>
  <si>
    <t xml:space="preserve">L2 SDL parc. MEF-FLE, L2 LLCER parc. MEF FLM-FLE, L2 LEA parc. MEF FLM-FLE, </t>
  </si>
  <si>
    <t>SDL</t>
  </si>
  <si>
    <t>SKROVEC Marie</t>
  </si>
  <si>
    <t>15-20 min</t>
  </si>
  <si>
    <t>Il s'agit de présenter le champ du Français Langue Etrangère et Seconde : ses acteurs, la diversité des contextes d'enseignement, des publics et de leurs besoins, en France et à  l'étranger, les certifications et les documents de référence (Cadre Européen Commun de Référence pour les Langues, référentiels), etc.
Les étudiants analysenet différents documents (référentiels, supports didactiques) pour se familiariser avec les niveaux de compétence et la construction de séquences didactiques en FLE.</t>
  </si>
  <si>
    <t>LOLA3BP4</t>
  </si>
  <si>
    <t>LLA3BP04</t>
  </si>
  <si>
    <t>Parcours traduction</t>
  </si>
  <si>
    <t>LLA3B50</t>
  </si>
  <si>
    <t>Traduction et multimédias 1</t>
  </si>
  <si>
    <t>L2 LEA et LLCER parc. Traduction</t>
  </si>
  <si>
    <t>CLOISEAU Gilles</t>
  </si>
  <si>
    <t>71 et 11</t>
  </si>
  <si>
    <t>Ce cours vise à amener à la pratique de la traduction écrite, en sous-titrage, et orale consécutive et simultanée à partir de documents multimédia, audio et vidéo.</t>
  </si>
  <si>
    <t>LLA3B51</t>
  </si>
  <si>
    <t>Traduction renforcée Anglais/Français 1</t>
  </si>
  <si>
    <t>SCAILLET Agnès</t>
  </si>
  <si>
    <t>Dans ce premier semestre du parcours de spécialisation en traduction, ce cours propose un entraînement soutenu, pour une pratique renforcée de l'exercice, sur des supports variés, en abordant des registres diversifiés.</t>
  </si>
  <si>
    <t>LOLA3BP5</t>
  </si>
  <si>
    <t>LLA3BP05</t>
  </si>
  <si>
    <t>Parcours médiation Interculturelle</t>
  </si>
  <si>
    <t>LLA3B60</t>
  </si>
  <si>
    <t>Exploration du monde anglophone/Points de vue</t>
  </si>
  <si>
    <t>L2 LEA et LLCER parc. Médiation interculturelle</t>
  </si>
  <si>
    <t>écrit 1h30 + oral 15 min</t>
  </si>
  <si>
    <t>LCLA3B03</t>
  </si>
  <si>
    <t>LLA3B61</t>
  </si>
  <si>
    <t>CHOIX UE spécialisation Médiation S3 (choix 1 UE parmi 2)</t>
  </si>
  <si>
    <t>1 UE 3 ECTS</t>
  </si>
  <si>
    <t>LLA3B61A</t>
  </si>
  <si>
    <r>
      <rPr>
        <sz val="10"/>
        <color rgb="FFFF0000"/>
        <rFont val="Arial"/>
        <family val="2"/>
      </rPr>
      <t>Littératures anglophones diasporiques S3</t>
    </r>
    <r>
      <rPr>
        <sz val="10"/>
        <color theme="1"/>
        <rFont val="Arial"/>
        <family val="2"/>
      </rPr>
      <t xml:space="preserve"> au lieu de Langue et Littérature/Cultures populaires Anglophones S3</t>
    </r>
  </si>
  <si>
    <t>LOL3BB2
LOL3CB2
LOL3JB2</t>
  </si>
  <si>
    <t>WALLART Kerry-Jane</t>
  </si>
  <si>
    <t>LLA3C50</t>
  </si>
  <si>
    <t>L'Espagne et l'Amérique Latine à travers les médias</t>
  </si>
  <si>
    <t>LOL3BC3
LOL3CC3
LOL3JC3</t>
  </si>
  <si>
    <t>NATANSON Brigitte</t>
  </si>
  <si>
    <t>Ce cours a pour principal objet l'étude d'articles de presse, de reportages télévisés et d'émissions de radio portant sur les thèmes contemporains de l'aire géographique étudiée.</t>
  </si>
  <si>
    <t>LOLA2C00</t>
  </si>
  <si>
    <t>LL2CI8</t>
  </si>
  <si>
    <t>LICENCE 2 LLCER ESPAGNOL</t>
  </si>
  <si>
    <t>LCLA3C01</t>
  </si>
  <si>
    <t>LLA3CC</t>
  </si>
  <si>
    <t>SEMESTRE 3 LLCER ESPAGNOL</t>
  </si>
  <si>
    <t>LOL</t>
  </si>
  <si>
    <t>LOLA3C01</t>
  </si>
  <si>
    <t>LLA3C10</t>
  </si>
  <si>
    <r>
      <t>PRATIQUE ET STRUCTURE DE LA LANGUE : ESPAGNOL</t>
    </r>
    <r>
      <rPr>
        <b/>
        <sz val="10"/>
        <color theme="1"/>
        <rFont val="Arial"/>
        <family val="2"/>
      </rPr>
      <t xml:space="preserve"> S3</t>
    </r>
  </si>
  <si>
    <t>LOL3C10</t>
  </si>
  <si>
    <t>LLA3C1A</t>
  </si>
  <si>
    <t>Linguistique synchronique Espagnol S3</t>
  </si>
  <si>
    <t>LOL3C1A</t>
  </si>
  <si>
    <t>MORCILLO Françoise</t>
  </si>
  <si>
    <t>Introduction à la linguistique synchronique.
Il s'agit de traiter certains aspects du fonctionnement de la langue espagnole à la lumière des apports de la linguistique. On procédera ainsi à l'approfondissement des connaissances grammaticales à travers un regard critique de la grammaire en sensibilisant les étudiants aux concepts et à la réflexion linguistiques.</t>
  </si>
  <si>
    <t>LLA3C1B</t>
  </si>
  <si>
    <t>Expression et compréhension orales Espagnol S3 (libellé court = Expression orale ESP S3)</t>
  </si>
  <si>
    <t>LOL3C1B</t>
  </si>
  <si>
    <t>ARBULU COLLAZOS David</t>
  </si>
  <si>
    <t>20 min</t>
  </si>
  <si>
    <t>TP pratique de l'oral (compréhension et expression) à travers différentes activités proposées par l'enseignant.</t>
  </si>
  <si>
    <t>LLA3C1C</t>
  </si>
  <si>
    <t>Thème  Espagnol S3</t>
  </si>
  <si>
    <t>LOL3C1C</t>
  </si>
  <si>
    <t>BACCON Annie</t>
  </si>
  <si>
    <t>Traduction du français vers l'espagnol de textes littéraires contemporains.</t>
  </si>
  <si>
    <t>LLA3C1D</t>
  </si>
  <si>
    <t>Version  Espagnol S3</t>
  </si>
  <si>
    <t>LOL3C1D</t>
  </si>
  <si>
    <t>Les étudiants devront disposer de dictionnaires et manuels de grammaire adaptés au cycle universitaire (quelques exemples de dictionnaire : Larousse, Robert, Real Academia, Maria Moliner ; Grammaires : Bedel, Gerboin-Leroy, Coste-Redondo).</t>
  </si>
  <si>
    <t>LOLA3C02</t>
  </si>
  <si>
    <t>LLA3C20</t>
  </si>
  <si>
    <t xml:space="preserve">LITTÉRATURES HISPANIQUES S3 </t>
  </si>
  <si>
    <t>LLA3C2A</t>
  </si>
  <si>
    <t>Littérature espagnole S3</t>
  </si>
  <si>
    <t>LOL4C3A</t>
  </si>
  <si>
    <t>Initiation littéraire à la Renaissance et au baroque : figures et œuvres d'auteurs. En TD le Lazarillo, introductiojn à la picaresque.</t>
  </si>
  <si>
    <t>LLA3C2B</t>
  </si>
  <si>
    <t>Littérature latino-américaine S3</t>
  </si>
  <si>
    <t>LOL3C2B</t>
  </si>
  <si>
    <t>50% CC
50% CT</t>
  </si>
  <si>
    <t>CT écrit 2h00</t>
  </si>
  <si>
    <t>3h00</t>
  </si>
  <si>
    <t>Théâtre latino-américain : lecture de textes et pratique théâtrale.</t>
  </si>
  <si>
    <t>LOLA3C03</t>
  </si>
  <si>
    <t>LLA3C30</t>
  </si>
  <si>
    <t xml:space="preserve">CIVILISATION  HISPANIQUE S3 </t>
  </si>
  <si>
    <t>LLA3C3A</t>
  </si>
  <si>
    <t>Civilisation espagnole S3</t>
  </si>
  <si>
    <t>LOL3C30</t>
  </si>
  <si>
    <t>FASQUEL Samuel</t>
  </si>
  <si>
    <t>Introduction à l'Espagne du siècle d'or.</t>
  </si>
  <si>
    <t>LLA3C3B</t>
  </si>
  <si>
    <t>Civilisation latino-américaine S3</t>
  </si>
  <si>
    <t>LOL3CC2
LOL3BC2
LOL3JC2</t>
  </si>
  <si>
    <t>dossier</t>
  </si>
  <si>
    <t>La période coloniale de l'Amérique espagnole (XVI-XVIII siècles).</t>
  </si>
  <si>
    <t>LCLA3LA4</t>
  </si>
  <si>
    <t>LLA3LAN4</t>
  </si>
  <si>
    <t>Choix Langue Vivante S3 LLCER ESP</t>
  </si>
  <si>
    <t>LLA3ANG</t>
  </si>
  <si>
    <t>Anglais S3</t>
  </si>
  <si>
    <t>LOL3C6B
LOL3D6B
LOL3DH40
LOL3E3B
LOL3G8B
LOL3H5B</t>
  </si>
  <si>
    <t>SOTTEAU-JANTON Emilie</t>
  </si>
  <si>
    <t>LLA3G7B</t>
  </si>
  <si>
    <t>Langue et littérature anciennes 1</t>
  </si>
  <si>
    <t>LOL2G51</t>
  </si>
  <si>
    <t>Lettres, L2 LLCER Espagnol</t>
  </si>
  <si>
    <t>LETTRES</t>
  </si>
  <si>
    <t>CHOIX</t>
  </si>
  <si>
    <t>CALTOT Pierre-Alain</t>
  </si>
  <si>
    <t>L'enseignement se déclinera en deux volets :
- un premier volet consacré aux deux littératures et civilisations anciennes, fondatrices de la culture européenne, grecque et latine, avec découverte des principaux genres et auteurs (en traduction), et de la culture antique, tels que les arts, la philosophie, les institutions politiques et juridiques...
- un secon volet consacré à l'étude de la langue latine, avec une progression adaptée.</t>
  </si>
  <si>
    <t>LOLA3CP6</t>
  </si>
  <si>
    <t>LLA3CP01</t>
  </si>
  <si>
    <t>Parcours MEEF 2nd degré Espagnol</t>
  </si>
  <si>
    <t>LOL3CC</t>
  </si>
  <si>
    <t>L2 LLCER Espagnol et L2 LEA parc. Médiation et MEEF 2 Espagnol
L2 LLCER Anglais parc. Médiation</t>
  </si>
  <si>
    <t>LOLA3CP7</t>
  </si>
  <si>
    <t>LLA3CP02</t>
  </si>
  <si>
    <t>LOLA3CP8</t>
  </si>
  <si>
    <t>LLA3CP03</t>
  </si>
  <si>
    <t>LOLA3CP9</t>
  </si>
  <si>
    <t>LLA3CP04</t>
  </si>
  <si>
    <t>LOLA3CP0</t>
  </si>
  <si>
    <t>LLA3CP05</t>
  </si>
  <si>
    <t>Semestre 3  Total Heures présentielles Etudiant</t>
  </si>
  <si>
    <t>LCLA4B01</t>
  </si>
  <si>
    <t>LLA4BB</t>
  </si>
  <si>
    <t>SEMESTRE 4 LLCER ANGLAIS</t>
  </si>
  <si>
    <t>LOLA4B07</t>
  </si>
  <si>
    <t>LLA4B11</t>
  </si>
  <si>
    <t>Pratique et structure de la langue : Anglais  S4</t>
  </si>
  <si>
    <t>BLOC  / CHAPEAU</t>
  </si>
  <si>
    <t>LLA4B1F</t>
  </si>
  <si>
    <t>Phonétique  Anglais S4</t>
  </si>
  <si>
    <t>LOL4B1D</t>
  </si>
  <si>
    <t>Pseudo-préfixes et préfixes. Dissyllabes, trisyllabiques et mots de plus de 3 syllabes. Règles d'accentuation et règles de corrélation graphie-phonie des voyelles accentuées (sous accent 1 et 2) = valeur de la voyelle accentuée.</t>
  </si>
  <si>
    <t>LLA4B1B</t>
  </si>
  <si>
    <t xml:space="preserve">Compréhension orale  Anglais S4 (niveau B2) </t>
  </si>
  <si>
    <t>LOL4B1B</t>
  </si>
  <si>
    <t>This module aims to provide students with further opportunities for listening effectively for gist and detail at a level which is appropriate. Students will be exposed to a variety of authentic material dealing with contemporary issues in order to become familiarized with different register, accents and pronunciation. Students will be expected to understand and respond to a variety of types of speech in which opinions and different points of view are argued, answer comprehension questions about a given audio document, either orally or in writing, individually or in groupes. Students should be able to draw inferences when listening to familiar and some less familiar material and recognize attitudes and emotions from verbal or cultural clues.</t>
  </si>
  <si>
    <t>LLA4B1C</t>
  </si>
  <si>
    <t xml:space="preserve">Expression orale et interaction  Anglais S4 (niveau B2) </t>
  </si>
  <si>
    <t>LOL4B1C</t>
  </si>
  <si>
    <t>This module aims to provide students with further opportunities to speak and practice their use of language in a number of communicative activities organized by the 'lecteurs' using a variety of language functions and vocabulary according to situation, topic and task in a context appropriate for their level.
The module will continue work done in conjunction with pronunciation teaching in order to enhance students' intelligibility and build on skills acquired in the first semester. Students will continue to develop their awareness of intonation, rhythm and word stress to allow them to communicate more effectively and fluently with little error when talking about familiar topics. They should discuss facts, ideas and experience using a range of vocabulary, structures and time references.</t>
  </si>
  <si>
    <t>LLA4B1D</t>
  </si>
  <si>
    <t>Linguistique Anglaise S4</t>
  </si>
  <si>
    <t>LOL4B2A</t>
  </si>
  <si>
    <t>PERROT  ép. PUGHE Marie-Eve</t>
  </si>
  <si>
    <t>LLA4B1E</t>
  </si>
  <si>
    <t>Techniques de traduction 2 Anglais</t>
  </si>
  <si>
    <t>LOL4B2D
+
LOL4B2E</t>
  </si>
  <si>
    <t>Approfondissement des procédés et outils de traduction en continuant une exploration de registres et des styles amorcée au premier semestre. La pratique du thème et de la version se feront de façon articulée et contrastive.</t>
  </si>
  <si>
    <t>LLA4B20</t>
  </si>
  <si>
    <r>
      <rPr>
        <sz val="10"/>
        <color rgb="FFFF0000"/>
        <rFont val="Arial"/>
        <family val="2"/>
      </rPr>
      <t>Littérature états-unienne : Writing Communities, 1620 - 2020 (US) S4</t>
    </r>
    <r>
      <rPr>
        <sz val="10"/>
        <rFont val="Arial"/>
        <family val="2"/>
      </rPr>
      <t xml:space="preserve"> au lieu de Littératures Anglophones: Contexte Historique et Culturel (US) S4</t>
    </r>
  </si>
  <si>
    <t>LOL4B3E</t>
  </si>
  <si>
    <t>WALLART Kerry-Jane / SOTTEAU Emilie</t>
  </si>
  <si>
    <t>A chronological introduction to the history of American literature together with analyses of some of the key texts.  This lecture based course (CMs) will be supported by seminars (TDs) in which students will be encouraged to analyse more closely some of the major texts and concepts.</t>
  </si>
  <si>
    <t>LOLA4B02</t>
  </si>
  <si>
    <t>LLA4B30</t>
  </si>
  <si>
    <t>Civilisation anglophone S4</t>
  </si>
  <si>
    <t>LLA4B3B</t>
  </si>
  <si>
    <t xml:space="preserve">Cultures populaires/Histoires alternatives </t>
  </si>
  <si>
    <t>LOL4BB5
LOL4CB5
LOL4JB5</t>
  </si>
  <si>
    <t>Devoir en temps libre;  9 jours pour composer; dépôt du sujet le xx/06 et remise des Devoirs-pdf-compilation le xx/06</t>
  </si>
  <si>
    <t>This course will focus principally -but not exclusively- on the study of youth subcultures in the UK. There will be a historical and analytical approach to the subject with close readings of various texts, both fictional (musical, cinematic, literary) and theoretical that explore questions about the subcultural experience and the search for identity.</t>
  </si>
  <si>
    <t>LOLA4B04</t>
  </si>
  <si>
    <t>LLA4B3A</t>
  </si>
  <si>
    <t>Histoire sociale et politique S4</t>
  </si>
  <si>
    <t>LLA4B3A1</t>
  </si>
  <si>
    <t>Histoire sociale et politique : domaine nord-américain S4</t>
  </si>
  <si>
    <t>History of the US, looking at developments within society and culture, from the beginning of the nineteenth century to the civil war.</t>
  </si>
  <si>
    <t>LLA4B3A2</t>
  </si>
  <si>
    <t>Histoire sociale et politique : domaine britannique S4</t>
  </si>
  <si>
    <t>Ce cours s'inscrit dans la continuité de celui dispensé au S3 et vise à approfondir l'étude de l'Angleterre au XIXème siècle.</t>
  </si>
  <si>
    <t>LLA4I10</t>
  </si>
  <si>
    <t>Informatique /Bureautique (Applied IT Skills) (salle informatique)</t>
  </si>
  <si>
    <t>LOL4B40
LOL4C50</t>
  </si>
  <si>
    <t>1</t>
  </si>
  <si>
    <t>BELOUAH Rachid</t>
  </si>
  <si>
    <t>27</t>
  </si>
  <si>
    <t>épreuve pratique + QCM 1h</t>
  </si>
  <si>
    <t>épreuve pratique + QCM 1h30</t>
  </si>
  <si>
    <t>Contrôle à distance (épreuve pratique)</t>
  </si>
  <si>
    <t>LCLA4B05</t>
  </si>
  <si>
    <t>LLA4B41</t>
  </si>
  <si>
    <t>Choix UEOI S4 / Mathématiques</t>
  </si>
  <si>
    <t>1 UE / 1 ECTS</t>
  </si>
  <si>
    <t>LLA4MAT2</t>
  </si>
  <si>
    <t>Mathématiques élémentaires S4</t>
  </si>
  <si>
    <t>LOL2MAT2</t>
  </si>
  <si>
    <t>oui</t>
  </si>
  <si>
    <t>LAGRANGE Maxime</t>
  </si>
  <si>
    <t>25</t>
  </si>
  <si>
    <t>Il s'agit d'un cours de remise à niveau en mathématiques élémentaires, plus précisément en arithmétique, en vue de la préparation à divers concours -professorat des écoles, orthophonie, etc.
Programme (non exhaustif) :
- Numération : système de numération en base autre que dix, opérations élémentaires, conversions, ...
- Arithmétique : multiples, diviseurs, ppcm, pgcd, puissances,nombres premiers, ...
- Calcul : proprotionnalité et applications, mesures, conversions, ...
Le cours sera adapté au public : il s'agit de reprendre une à une ces notions élémentaires, de façon progressive.</t>
  </si>
  <si>
    <t>LCLA4UO2</t>
  </si>
  <si>
    <t>LLA4O02</t>
  </si>
  <si>
    <t>Choix UE Ouverture Intégrée LLSH S4 Orléans</t>
  </si>
  <si>
    <t>PAV4UL01</t>
  </si>
  <si>
    <t>LLSH + UEO tranverses</t>
  </si>
  <si>
    <t>LCLA4LA2</t>
  </si>
  <si>
    <t>LLA4LAN2</t>
  </si>
  <si>
    <t>Choix Langue Vivante S4</t>
  </si>
  <si>
    <t>LLA4ALL</t>
  </si>
  <si>
    <t>Allemand S4</t>
  </si>
  <si>
    <t>LOL4B6A
LOL4C6C
LOL4D6A
LOL4DH41
LOL4E4A
LOL4G8A
LOL4H5A</t>
  </si>
  <si>
    <t>12</t>
  </si>
  <si>
    <t>100% CT DEVOIR MAISON</t>
  </si>
  <si>
    <t>LLA4ESP</t>
  </si>
  <si>
    <t>Espagnol S4</t>
  </si>
  <si>
    <t>LOL4B6B
LOL4D6C
LOL4DH42
LOL4E4C
LOL4G8C
LOL4H5C</t>
  </si>
  <si>
    <t>LLA4G90</t>
  </si>
  <si>
    <t xml:space="preserve">Français : Grammaire 2 </t>
  </si>
  <si>
    <t>SERPOLLET Noëlle
NATANSON Brigitte</t>
  </si>
  <si>
    <t>LOLA4BP6</t>
  </si>
  <si>
    <t>LLA4BP01</t>
  </si>
  <si>
    <t>Parcours MEEF 2nd degré</t>
  </si>
  <si>
    <t>LLA4B70</t>
  </si>
  <si>
    <t>UE spécialisation MEEF 2 Anglais  S4</t>
  </si>
  <si>
    <t>LLA4MF1</t>
  </si>
  <si>
    <t>Psychologie et sociologie pour l’enseignement</t>
  </si>
  <si>
    <t>LOL5H7E</t>
  </si>
  <si>
    <t>L2 SDL parc. MEF FLM-FLE et LSF,  L3 SDL parc. MEF FLM, L2 LLCER  et LEA parc. MEF FLM-FLE et MEEF 1er degré, L3 LLCER  et LEA parc. MEEF 1er degré</t>
  </si>
  <si>
    <t>DOYEN Anne-Lise</t>
  </si>
  <si>
    <t>16 et 70</t>
  </si>
  <si>
    <t>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t>
  </si>
  <si>
    <t>LLA4B7A</t>
  </si>
  <si>
    <t>Analyse de l'image Anglais S4</t>
  </si>
  <si>
    <t>L2 LLCER et LEA parc. MEEF 2</t>
  </si>
  <si>
    <t xml:space="preserve">BENAYADA Kamila </t>
  </si>
  <si>
    <t>This class will be about how nations are/have been represented visually in the English speaking world.  Students will be given the lexical and theoretical tools to analyze 'images', which can include film analysis (taking films as visual documents).</t>
  </si>
  <si>
    <t>LOLA4BP7</t>
  </si>
  <si>
    <t>LLA4BP02</t>
  </si>
  <si>
    <t>Parcours Commerce International</t>
  </si>
  <si>
    <t>LLA4J8B</t>
  </si>
  <si>
    <t>Comportement du consommateur</t>
  </si>
  <si>
    <t>L2 LEA et L2 LLCER parc. Commerce international</t>
  </si>
  <si>
    <t>100 % CT Devoir maison</t>
  </si>
  <si>
    <t>Ce cours a pour objectif d'éclairer les comportements du consommateur dans l'univers marchand. Le processus de décision du consommateur sera étudié en détail, et ses étapes seront analysées.
Le cours permettra également de présenter les concepts clés du comportement du consommateur : les besoins et motivations, l'attitude, les émotions, la satisfaction, la fidélité, etc. Par ailleurs, à l'heure où la consommation et l'acte d'achat se font fréquemment en ligne (internet, mobile, ...), le cours traitera spécifiquement du comportement de l'internaute, et présentera les enjeux liés au cross-canal.</t>
  </si>
  <si>
    <t/>
  </si>
  <si>
    <t>LLA4J8C</t>
  </si>
  <si>
    <t>Communication for international tourism au lieu de Anglais du tourisme, du patrimoine et du territoire</t>
  </si>
  <si>
    <t>MICHEL Alice</t>
  </si>
  <si>
    <t>oral/écrit (dossier)</t>
  </si>
  <si>
    <t>Ce cours de communication professionnelle dans le domaine du tourisme international vise à acquérir les savoirs et savoir-faire nécessaires à un travail ou un stage dans le domaine du tourisme international. Il s’agit de développer ses connaissances de l’industrie du tourisme  ainsi que ses compétences culturelles et langagières, notamment en rapport avec les spécificités du tourisme en France et en Région Centre Val-de-Loire, ainsi que dans des domaines généraux du tourisme applicables en France et à l’international.</t>
  </si>
  <si>
    <t>LOLA4BP8</t>
  </si>
  <si>
    <t>LLA4BP03</t>
  </si>
  <si>
    <t>Parcours MEF-FLM/FLE</t>
  </si>
  <si>
    <t>LOLA4B05</t>
  </si>
  <si>
    <t>LLA4H61</t>
  </si>
  <si>
    <t>UE spécialisation parcours MEF-FLM/FLE S4</t>
  </si>
  <si>
    <t>LLA4H6A</t>
  </si>
  <si>
    <t>Communication interculturelle</t>
  </si>
  <si>
    <t>L2 SDL,  L2 LLCER parc. MEF FLM-FLE, L2 LEA parc. MEF FLM-FLE, L2 LEA ANG/ALLD parc. Siegen, L3 Lettres parc. Métiers des lettres</t>
  </si>
  <si>
    <t>GUERIN Emmanuelle</t>
  </si>
  <si>
    <t>Ce cours présente et discute les principaux concepts et problématiques en jeu dans la communication interculturelle (culture, communication, valeurs, représentations, stéréotypes…). Les étudiants devront analyser des situations concrètes de communication interculturelle (communication interpersonnelle, communication médiatique...) en se basant sur différents supports (textes, documents iconographiques, documents audiovisuels...). Suivant leur parcours et leur profil, une réflexion spécifique sera menée sur des problématiques telles que : enseignement et interculturalité, marketin et interculturalité....</t>
  </si>
  <si>
    <t>LOLA4BP9</t>
  </si>
  <si>
    <t>LLA4BP04</t>
  </si>
  <si>
    <t>Parcours Traduction</t>
  </si>
  <si>
    <t>LOLA4B06</t>
  </si>
  <si>
    <t>LLA4B50</t>
  </si>
  <si>
    <t>UE spécialisation parcours Traduction S4</t>
  </si>
  <si>
    <t>LLA4B5A</t>
  </si>
  <si>
    <r>
      <t>Traduction et multimédia</t>
    </r>
    <r>
      <rPr>
        <strike/>
        <sz val="10"/>
        <color rgb="FFFF0000"/>
        <rFont val="Arial"/>
        <family val="2"/>
      </rPr>
      <t>s</t>
    </r>
    <r>
      <rPr>
        <sz val="10"/>
        <color theme="1"/>
        <rFont val="Arial"/>
        <family val="2"/>
      </rPr>
      <t xml:space="preserve"> 2</t>
    </r>
  </si>
  <si>
    <t>L2 LEA et L2 LLCER parc. Traduction, L2 LEA ANG/ALLD Siegen</t>
  </si>
  <si>
    <t>Dans le prolongement du semestre 3, ce cours vise à amener à la pratique de la traduction orale consécutive et simultanée à partir de documents multimédia, audio et vidéo.</t>
  </si>
  <si>
    <t>LCLA4B06</t>
  </si>
  <si>
    <t>LLA4B5B</t>
  </si>
  <si>
    <t>Choix traduction renforcée 1 S4</t>
  </si>
  <si>
    <t>LLA4B5B1</t>
  </si>
  <si>
    <t>Traduction renforcée Allemand/Français 1</t>
  </si>
  <si>
    <t>L2 LEA et L2 LLCER parc. Traduction</t>
  </si>
  <si>
    <t>LLA4B5B2</t>
  </si>
  <si>
    <t>Traduction renforcée Espagnol/Français 1</t>
  </si>
  <si>
    <t>LOL4BC5
LOL4CC5
LOL4JC5</t>
  </si>
  <si>
    <t>FOURNIE-CHABOCHE Sylvie</t>
  </si>
  <si>
    <r>
      <t xml:space="preserve">écrit </t>
    </r>
    <r>
      <rPr>
        <sz val="10"/>
        <color rgb="FFFF0000"/>
        <rFont val="Arial"/>
        <family val="2"/>
      </rPr>
      <t>et oral</t>
    </r>
  </si>
  <si>
    <t>LLA4B5B3</t>
  </si>
  <si>
    <t>Traduction  renforcée Japonais/Français 1</t>
  </si>
  <si>
    <t>DURRINGER Fabien</t>
  </si>
  <si>
    <t>LLA4B5B4</t>
  </si>
  <si>
    <t>Traduction  renforcée Chinois/Français 1</t>
  </si>
  <si>
    <t>LUO Xiaoliang</t>
  </si>
  <si>
    <t>LOLA4BP0</t>
  </si>
  <si>
    <t>LLA4BP05</t>
  </si>
  <si>
    <t>LLA4B60</t>
  </si>
  <si>
    <t>Cultures populaires états-uniennes / American Popular Culture</t>
  </si>
  <si>
    <t>L2 LEA et L2 LLCER parc. Médiation interculturelle</t>
  </si>
  <si>
    <t>LCLA4B04</t>
  </si>
  <si>
    <t>LLA4B61</t>
  </si>
  <si>
    <t>Choix UE spécialisation parcours Médiation S4</t>
  </si>
  <si>
    <t>1 UE / 3 ECTS</t>
  </si>
  <si>
    <t>LLA4B61A</t>
  </si>
  <si>
    <t>Introduction aux études irlandaises / Introduction to Irish History and Society</t>
  </si>
  <si>
    <t>LOL3BB5
LOL3CB5
LOL3JB5</t>
  </si>
  <si>
    <t>FISCHER Karin</t>
  </si>
  <si>
    <t>écrit 1h30 et oral 15 min</t>
  </si>
  <si>
    <t>This course aims at giving an insight into the main historical, social and cultural developments in Ireland from the 19th century to the present, with a specific focus on the Republic of Ireland for the contemporary period, and with a special emphasis on the contrast between Irish myths and realities. A set of documents will be provided in the tutorial and students will be encouraged to explore particular aspects or issues through oral presentations and/or dossiers with the aim to getting them to practice and improve their English and their analytical skills.</t>
  </si>
  <si>
    <t>LLA4C7A</t>
  </si>
  <si>
    <t>Introduction à l'iconographie Espagnol S4</t>
  </si>
  <si>
    <t>LOL4BC4
LOL4CC4
LOL4JC4</t>
  </si>
  <si>
    <t>L2 LEA et L2 LLCER parc. MEEF 2 Espagnol et Médiation interculturelle</t>
  </si>
  <si>
    <t>Initiation à l'étude de tableaux espagnols et latino-américains.</t>
  </si>
  <si>
    <t>LCLA4C01</t>
  </si>
  <si>
    <t>LLA4CC</t>
  </si>
  <si>
    <t>SEMESTRE 4 LLCER ESPAGNOL</t>
  </si>
  <si>
    <t>LOL4CC</t>
  </si>
  <si>
    <t>LOLA4C05</t>
  </si>
  <si>
    <t>LLA4C11</t>
  </si>
  <si>
    <t>PRATIQUE ET STRUCTURE DE LA LANGUE :  ESPAGNOL S4</t>
  </si>
  <si>
    <t>LLA4C1E</t>
  </si>
  <si>
    <t>Linguistique Espagnol S4</t>
  </si>
  <si>
    <t>LOL4C2E</t>
  </si>
  <si>
    <t>Phonologie de l'espagnol actuel : l'étudiant, après avoir étudié quelques notions fondamentales de phonétique et de phonologie, s'exerce à transcrire phonétiquement et phonologiquement de brefs énoncés en langue espagnole moderne.</t>
  </si>
  <si>
    <t>LLA4C1B</t>
  </si>
  <si>
    <t>Expression orale et écrite Espagnol S4</t>
  </si>
  <si>
    <t>LOL4C10</t>
  </si>
  <si>
    <t xml:space="preserve">100%CC
Devoir à rendre (revue digitale) </t>
  </si>
  <si>
    <t>LLA4C1C</t>
  </si>
  <si>
    <t>Thème Espagnol S4</t>
  </si>
  <si>
    <t>LOL4C2B</t>
  </si>
  <si>
    <t>LLA4C1D</t>
  </si>
  <si>
    <t>Version Espagnol S4</t>
  </si>
  <si>
    <t>LOL4C2D</t>
  </si>
  <si>
    <t>100% CC DEVOIR MAISON</t>
  </si>
  <si>
    <t>Traduction de textes classiques (XVI-XVIIIe siècles).</t>
  </si>
  <si>
    <t>LOLA4C02</t>
  </si>
  <si>
    <t>LLA4C20</t>
  </si>
  <si>
    <t>Littératures hispaniques S4</t>
  </si>
  <si>
    <t>LOL4C30</t>
  </si>
  <si>
    <t>LLA4C2A</t>
  </si>
  <si>
    <t>Narratologie - Espagnol S4</t>
  </si>
  <si>
    <t>LOL3C2A</t>
  </si>
  <si>
    <t>CT = écrit 3h00</t>
  </si>
  <si>
    <t>CM présentation des notions de base de la narratologie.</t>
  </si>
  <si>
    <t>LLA4C2B</t>
  </si>
  <si>
    <t>Littérature latino-américaine S4</t>
  </si>
  <si>
    <t>LOLA4C03</t>
  </si>
  <si>
    <t>LLA4C30</t>
  </si>
  <si>
    <t>Civilisation hispanique S4</t>
  </si>
  <si>
    <t>LOL4BC1
LOL4CC1
LOL4JC1</t>
  </si>
  <si>
    <t>LLA4C3A</t>
  </si>
  <si>
    <t>Civilisation espagnole S4</t>
  </si>
  <si>
    <t>LOL4BC2
LOL4CC2
LOL4JC2</t>
  </si>
  <si>
    <t>Les grandes étapes de l'histoire contemporaine espagnole (XIXe et XXe siècles).
Ce cours vise à aider les étudiants à s'approprier le lexique spécifique aux énoncés historiques, politiques, économiques ou relatant des faits de société et à mieux appréhender les différentes idéologies qui ont marqué l'histoire espagnole de la période étudiée.</t>
  </si>
  <si>
    <t>LLA4C3B</t>
  </si>
  <si>
    <t>Civilisation latino-américaine S4</t>
  </si>
  <si>
    <t>LOL4BC3
LOL4CC3
LOL4JC3</t>
  </si>
  <si>
    <t>PELAGE Catherine</t>
  </si>
  <si>
    <t>L'Amérique latine au XIXe siècle. Indépendance et création des nouveaux Etats.</t>
  </si>
  <si>
    <t>LCLA4LA4</t>
  </si>
  <si>
    <t>LLA4LAN3</t>
  </si>
  <si>
    <t>LLA4ANG</t>
  </si>
  <si>
    <t>Anglais S4</t>
  </si>
  <si>
    <t>LOL4DH40
LOL4E4B
LOL4G8B
LOL4H5B</t>
  </si>
  <si>
    <t>LLA4G7A</t>
  </si>
  <si>
    <t>Langue et littérature anciennes 2</t>
  </si>
  <si>
    <t>choix</t>
  </si>
  <si>
    <t>L2 Lettres, L2 LLCER Espagnol</t>
  </si>
  <si>
    <t>100% CT (dossier)</t>
  </si>
  <si>
    <t>L'enseignement, qui s'inscrit dans le prolongement de l'UE du S3, abordera aussi bien des questions de civilisation et de littérature anciennes, avec étude (en traduction) des principaux genres et auteurs, que l'étude de la langue latine, avec une progression adaptée.</t>
  </si>
  <si>
    <t>LOLA4CP6</t>
  </si>
  <si>
    <t>LLA4CP01</t>
  </si>
  <si>
    <t>LOLA4C04</t>
  </si>
  <si>
    <t>LLA4C70</t>
  </si>
  <si>
    <t>UE spécialisation MEEF 2 Espagnol S4</t>
  </si>
  <si>
    <t>LOLA4CP7</t>
  </si>
  <si>
    <t>LLA4CP02</t>
  </si>
  <si>
    <t>LOLA4CP8</t>
  </si>
  <si>
    <t>LLA4CP03</t>
  </si>
  <si>
    <t>LOLA4CP9</t>
  </si>
  <si>
    <t>LLA4CP04</t>
  </si>
  <si>
    <t>LOLA4CP0</t>
  </si>
  <si>
    <t>LLA4CP05</t>
  </si>
  <si>
    <t>Semestre 4  Total Heures présentielles Etudiant</t>
  </si>
  <si>
    <t>LOLA3B00</t>
  </si>
  <si>
    <t>LL3BI8</t>
  </si>
  <si>
    <t>LICENCE 3 LLCER ANGLAIS</t>
  </si>
  <si>
    <t>LCLA5B01</t>
  </si>
  <si>
    <t>LLA5BB</t>
  </si>
  <si>
    <t>SEMESTRE 5 LLCER ANGLAIS</t>
  </si>
  <si>
    <t>LOLA5B07</t>
  </si>
  <si>
    <t>LLA5B11</t>
  </si>
  <si>
    <r>
      <t xml:space="preserve">Pratique et structure de la langue : Anglais  </t>
    </r>
    <r>
      <rPr>
        <b/>
        <sz val="10"/>
        <color theme="1"/>
        <rFont val="Arial"/>
        <family val="2"/>
      </rPr>
      <t>S5</t>
    </r>
  </si>
  <si>
    <t>LLA5B1E</t>
  </si>
  <si>
    <t>LOL5B1A</t>
  </si>
  <si>
    <t>Linguistique de l'énonciation : le groupe verbal (temps, aspect, modalité).</t>
  </si>
  <si>
    <t>LLA5B1B</t>
  </si>
  <si>
    <t>Compréhension et expression orales Anglais S5</t>
  </si>
  <si>
    <t>LOL5B1B</t>
  </si>
  <si>
    <t>40% Ecrit
40% Oral
20% participation</t>
  </si>
  <si>
    <t>écrit 1h30 + 1 oral 30 min.+ note participation</t>
  </si>
  <si>
    <t>30 min.</t>
  </si>
  <si>
    <t>This module aims to provide students with opportunities for listening effectively for gist and detail at an appropriate level. Students will be exposed to a variety of authentic material dealing with contemporary issues in order to become familiarized with different register, accents and pronunciation. Students will be expected to answer comprehension questions about a given audio document, either orally or in writing, individually or in groups. Students will continue working towards taking effective notes based on what has been heard and should be able to summarize (either orally or in note form) in detail, report and explain short extraccts from news items, interviews or documentaries containing opinions, argument and discussion. The module also aims to provide students with opportunities to speak and pratice their use of language functions and vocabulary according to situation, topic and task in a context appropriate for their level. Students will be able to implement their knowledge of intonation, rhythm and word stress to communicate more effectively and speak with fluency and spontaneity. They should be able to seek and offer reasons to back up a statement or an opinion. They should be able to discuss a range of topics and material both factual varying vocabulary, structure and tense in order to match language to purpose and context.</t>
  </si>
  <si>
    <t>LLA5B1C</t>
  </si>
  <si>
    <t>Thème Anglais S5</t>
  </si>
  <si>
    <t>LOL5B2A</t>
  </si>
  <si>
    <t>Literary translation from French into English : translating from native language leading to an exploration of the target language, its lexical, syntactic and stylistic idiosyncrasies. This work will also lead to assessig the translating tools the web offers. Texts should be worked on prior to classes.</t>
  </si>
  <si>
    <t>LLA5B1D</t>
  </si>
  <si>
    <t>Version Anglais S5</t>
  </si>
  <si>
    <t>LOL5B2B</t>
  </si>
  <si>
    <t>Literary translation from English to French : translation into French will be carried out along with a wide spectrum of literary texts with increasing complexity and difficulty. Translation operations (transformations) will be explored in the process, and their efficiency compared in order to draw out each text (and genre) specificity. This will also be opportunity to look into the translation of cultural connotation (localisation).</t>
  </si>
  <si>
    <t>LOLA5B02</t>
  </si>
  <si>
    <t>LLA5B20</t>
  </si>
  <si>
    <t>Littératures Anglophones S5</t>
  </si>
  <si>
    <t>LLA5B2A</t>
  </si>
  <si>
    <t>La littérature anglaise au XIXème siècle (GB) / GB English Literature in the 19th Century</t>
  </si>
  <si>
    <t>LOL5B3B</t>
  </si>
  <si>
    <t>This course will look at some of the major literary productions of the nineteenth century with the aim of strengthening knowledge of the cultural/historical context(s) while also continuing to develop skills in textual analysis. As well as offering introductions/close readings of the novels on the reading list, students will also study other texts in class (literary, theoretical, historical) as a means of enlarging their understanding of the period.</t>
  </si>
  <si>
    <t>LLA5B2B</t>
  </si>
  <si>
    <r>
      <rPr>
        <sz val="10"/>
        <color rgb="FFFF0000"/>
        <rFont val="Arial"/>
        <family val="2"/>
      </rPr>
      <t>Littérature états-unienne (US) / US: American Literature</t>
    </r>
    <r>
      <rPr>
        <sz val="10"/>
        <color theme="1"/>
        <rFont val="Arial"/>
        <family val="2"/>
      </rPr>
      <t xml:space="preserve"> au lieu de La fiction américaine au XIXème siècle / US 19th century American Fiction</t>
    </r>
  </si>
  <si>
    <t>LOL5B3A</t>
  </si>
  <si>
    <t>This course will look at some of the major literary productions of the nineteenth century America with the aim of strengthening knowledge of the cultural/historical context(s) while also continuing to develop skills in textual analysis. As well as offering introductions/close readings of the novels on the reading list, students will also study other texts in class (literary, theoretical, historical) as a means of enlarging their understanding of the period.</t>
  </si>
  <si>
    <t>LOLA5B03</t>
  </si>
  <si>
    <t>LLA5B30</t>
  </si>
  <si>
    <t>Civilisation anglophone S5</t>
  </si>
  <si>
    <t>LLA5B3A</t>
  </si>
  <si>
    <t>Histoire sociale et idéologie politique 1 : domaine britannique</t>
  </si>
  <si>
    <t>LOL5B4B</t>
  </si>
  <si>
    <r>
      <t>écrit</t>
    </r>
    <r>
      <rPr>
        <sz val="10"/>
        <color rgb="FFFF0000"/>
        <rFont val="Arial"/>
        <family val="2"/>
      </rPr>
      <t xml:space="preserve"> 1h30 </t>
    </r>
    <r>
      <rPr>
        <sz val="10"/>
        <color indexed="8"/>
        <rFont val="Arial"/>
        <family val="2"/>
      </rPr>
      <t>et oral 20 min</t>
    </r>
  </si>
  <si>
    <t>2h30</t>
  </si>
  <si>
    <t>The course aims at giving students a historical perspective on a range of contemporary social and political issues in Britain, with a view to achieving a more informed understanding of both recent British history and present-day British society. In the first semester, we will focus on political/ideological trends and how they have informed economic and social policies over the past few decades, and look at related some social developments (political/economic overview ; social policies, social struggles and social protection ; wealth, poverty and social inequalities ; social attitudes and mentalities ; issues of socio-cultural domination and conflict).</t>
  </si>
  <si>
    <t>LLA5B3B</t>
  </si>
  <si>
    <t>Histoire sociale contemporaine: domaine nord-américain</t>
  </si>
  <si>
    <t>LOL5B4A</t>
  </si>
  <si>
    <t>BENAYADA Kamila</t>
  </si>
  <si>
    <t>This course will cover the social and cultural history of the US from the end of the Civil war to WW2. It will focus on the successes and failures of the republicain ideals of the Founding Fathers, looking at cultural responses to these. We will concentrate on the links and connections between cultural production and social movements, notably the rise of Progressivism and its influence on the 20th century.
The lecture (CM) will give students the main points that will help with the work to be done ine the TD, which will consist in document analysis.</t>
  </si>
  <si>
    <t>LLA5B3C</t>
  </si>
  <si>
    <t>Le Royaume Uni et le Monde</t>
  </si>
  <si>
    <t>LOL6B7A</t>
  </si>
  <si>
    <t>RIVIERE DE FRANCO Karine</t>
  </si>
  <si>
    <t>This course will explore the place of the United Kingdom in the world since the Second World War, foreign affairs and international influences, in particular the "Special Relationship" between the UK and the United States, as well as the links between the UK, Europe and the Commonwealth.</t>
  </si>
  <si>
    <t>LLA5B51</t>
  </si>
  <si>
    <r>
      <t>Initiation à la recherche au lieu de</t>
    </r>
    <r>
      <rPr>
        <strike/>
        <sz val="10"/>
        <color rgb="FFFF0000"/>
        <rFont val="Arial"/>
        <family val="2"/>
      </rPr>
      <t xml:space="preserve"> Concepts fondamentaux</t>
    </r>
    <r>
      <rPr>
        <sz val="10"/>
        <color rgb="FFFF0000"/>
        <rFont val="Arial"/>
        <family val="2"/>
      </rPr>
      <t xml:space="preserve"> S5 Anglais</t>
    </r>
  </si>
  <si>
    <t>This class will be divided into single sessions in which member of the teaching staff will present their research so that students can become familiar with how research is carried out and where it can lead. It will also enable students to be aware of the specialities of each professor, thus facilitating choices for masters' theses and supervision.</t>
  </si>
  <si>
    <t>LCLA5LA3</t>
  </si>
  <si>
    <t>LLA5LAN2</t>
  </si>
  <si>
    <t>Choix Langue vivante S5</t>
  </si>
  <si>
    <t>LLA5ALL</t>
  </si>
  <si>
    <t>Allemand S5</t>
  </si>
  <si>
    <t>LOL5B5A
LOL5C4A
LOL5D6A
LOL5DH2A
LOL5E4A
LOL5G6A
LOL5H6A</t>
  </si>
  <si>
    <t>LLA5ESP</t>
  </si>
  <si>
    <t>Espagnol S5</t>
  </si>
  <si>
    <t>LLO5B5B
LOL5B5B
LOL5D6C
LOL5DH3A
LOL5E4C
LOL5G6C
LOL5H6C</t>
  </si>
  <si>
    <t>LLA5G90</t>
  </si>
  <si>
    <t>Atelier d'écriture 1</t>
  </si>
  <si>
    <t>L3 LLCER</t>
  </si>
  <si>
    <t>LOLA5BP6</t>
  </si>
  <si>
    <t>LLA5BP01</t>
  </si>
  <si>
    <t>PARCOURS MEEF ANGLAIS</t>
  </si>
  <si>
    <t>LOL5BP1A</t>
  </si>
  <si>
    <t>LOLA5B04</t>
  </si>
  <si>
    <t>LLA5B60</t>
  </si>
  <si>
    <t>UE spécialisation parcours MEEF Anglais S5</t>
  </si>
  <si>
    <t>ECTS multiples</t>
  </si>
  <si>
    <t>LLA5B6A</t>
  </si>
  <si>
    <t>Linguistique appliquée Anglais S5</t>
  </si>
  <si>
    <t>LOL5B6C
LOL5C8C
LOL5J9M</t>
  </si>
  <si>
    <r>
      <t>L3 LLCER Anglais, L3 LEA parc. MEE</t>
    </r>
    <r>
      <rPr>
        <sz val="10"/>
        <rFont val="Arial"/>
        <family val="2"/>
      </rPr>
      <t>F ANG</t>
    </r>
  </si>
  <si>
    <t>CRISTINOI BURSUC Antonia</t>
  </si>
  <si>
    <t>écrit 1h30 et oral 20 min</t>
  </si>
  <si>
    <t>Le cours propose une approche contrastive d'un ensemble de questions linguistiques (détermination, morphologie nominale, temps, mode, aspect, etc…). Les étudiants apprendront à construire et à analyser des corpus pertinents afin d'améliorer leur compétences linguistiques et de mieux comprendre le fonctionnement de leur langues de travail.</t>
  </si>
  <si>
    <t>LLA5B6B</t>
  </si>
  <si>
    <t>Shakespeare: Comedy, History, Tragedy</t>
  </si>
  <si>
    <t>LOL5B6A
LOL5C8A
LOL5J9K</t>
  </si>
  <si>
    <t>FRENEE Samantha</t>
  </si>
  <si>
    <t>An in-depth study of three of Shakespeare's major works allowing students to develop their knowledge and understanding of his drama in a generic approach that offers more acquaintance with the language of the plays and the themes explored within them. Class work will involve close readings of key passages from the plays on the programme together with analysis of various film adaptations.</t>
  </si>
  <si>
    <t>LLA5B6C</t>
  </si>
  <si>
    <t>Didactique des langues étrangères S5 Anglais</t>
  </si>
  <si>
    <t>LOL5B6D
LOL5J9N</t>
  </si>
  <si>
    <t>BRUNEL Stéphane</t>
  </si>
  <si>
    <t>Histoire des différentes méthodes et approches de l'enseignement de l'anglais ; présentation du cadre européen commun d'enseignement pour les langues (CECRL) ; introduction à la perspective actionnelle ; introduction à l'évaluation des apprentissages ; présentation des principaux textes officiels régissant l'enseignement de l'anglais dans le secondaire.</t>
  </si>
  <si>
    <t>LOLA5BP7</t>
  </si>
  <si>
    <t>LLA5BP02</t>
  </si>
  <si>
    <t>PARCOURS COMMERCE INTERNATIONAL</t>
  </si>
  <si>
    <t>LOL5CP5A
LOL5BP5</t>
  </si>
  <si>
    <t>LOLA5J70</t>
  </si>
  <si>
    <t>LLA5J70</t>
  </si>
  <si>
    <t>UE spécialisation parcours commerce international S5</t>
  </si>
  <si>
    <t>LLA5J7A</t>
  </si>
  <si>
    <t>Droit des affaires internationales</t>
  </si>
  <si>
    <t>LOL5B9H
LOL5C9D
LOL5J7A1</t>
  </si>
  <si>
    <t>L3 LEA et L3 LLCER parc. Commerce international</t>
  </si>
  <si>
    <t>GALLET Elodie</t>
  </si>
  <si>
    <t>Ce cours portera sur les sources du droit des affaires internationales,les divers instruments d'uniformisation du droit (hard law et soft law - règlements européens, OMC, accords internationaux, lex mercatoria, etc…), ainsi que susr la résolution des litiges.</t>
  </si>
  <si>
    <t>LLA5J7B</t>
  </si>
  <si>
    <t>Introduction au  commerce international</t>
  </si>
  <si>
    <t>LOL5B9I
LOL5C9E
LOL5J7A2</t>
  </si>
  <si>
    <t>Les concepts, outils et méthodes de travail assurant à l'entreprise son développement commercial à l'international sont abordés au travers de cas concrets :
- la démarche marketing à l'international
- le diagnostic des marchés étrangers
- la démarche de prospection des marchés étrangers.</t>
  </si>
  <si>
    <t>LOLA5BP8</t>
  </si>
  <si>
    <t>LLA5BP03</t>
  </si>
  <si>
    <t>PARCOURS MEF- FLE</t>
  </si>
  <si>
    <t>LOL5BP2A
LOL5BP2</t>
  </si>
  <si>
    <t>LOLA5H01</t>
  </si>
  <si>
    <t>LLA5H70</t>
  </si>
  <si>
    <t>UE spécialisation Parcours MEF-FLE S5</t>
  </si>
  <si>
    <t>LLA5H7B</t>
  </si>
  <si>
    <t>Histoire des méthodologies S5 SDL</t>
  </si>
  <si>
    <t>LOL5B7G
LOL5C6B
LOL5H8B
LOL5J9B</t>
  </si>
  <si>
    <t>L3 LLCER et LEA parc. MEF FLE</t>
  </si>
  <si>
    <t>Ce cours retrace l'histoire des méthodologies de l'enseignement des langues étrangères en générl et du FLE en particulier depuis les méthodes traditionnelles (antérieures à la méthode directe) jusqu'à l'approche communicative et actionnelle ; des unités didactiques relevant de ces courants sont analysées.</t>
  </si>
  <si>
    <t>LCLA5H05</t>
  </si>
  <si>
    <t>LLA5H7A</t>
  </si>
  <si>
    <t>Choix Langue Nouvelle (choix 1 UE parmi 2)</t>
  </si>
  <si>
    <t>LLA5H7A1</t>
  </si>
  <si>
    <t>Langue nouvelle 1 Serbo-Croate</t>
  </si>
  <si>
    <t>LOL5B7K
LOL5C6H
LOL5H8H
LOL5J9I</t>
  </si>
  <si>
    <t>RAICKOVIC Luka</t>
  </si>
  <si>
    <t>Il s'aagit d'une introduction à une langue nouvelle inconnue typologiquement éloignée du français. Cet enseignement donnera lieu dans le cadre de l'UE Didactique du FLE et stage à la réalisation d'un carnet d'apprentissage.</t>
  </si>
  <si>
    <t>LLA5H7A2</t>
  </si>
  <si>
    <t>Langue nouvelle 2 Polonais</t>
  </si>
  <si>
    <t>LOL5B7L
LOL5C6I
LOL5H8I
LOL5J9J</t>
  </si>
  <si>
    <t>DE STAMPA Sylwia</t>
  </si>
  <si>
    <t>Oral, 15-20 min</t>
  </si>
  <si>
    <t>LOLA5BP9</t>
  </si>
  <si>
    <t>LLA5BP04</t>
  </si>
  <si>
    <t>PARCOURS TRADUCTION</t>
  </si>
  <si>
    <t>LOL5BP3</t>
  </si>
  <si>
    <t>LOLA5B05</t>
  </si>
  <si>
    <t>LLA5B70</t>
  </si>
  <si>
    <t>UE spécialisation parcours Traduction S5</t>
  </si>
  <si>
    <t>LLA5B7A</t>
  </si>
  <si>
    <t>Outils théoriques de la traduction 1 - S5</t>
  </si>
  <si>
    <t>LOL5B8A
LOL5C7A
LOL5J8A</t>
  </si>
  <si>
    <t>L3 LLCER et LEA parc. Traduction</t>
  </si>
  <si>
    <t>Introduction aux divers types d'opérations de traduction (transposition, modulation, équivalence, étoffement, dilution, emprunt…) : exercices d'application pour la réalisation de traductions et l'analyse critique de traductions. Il s'agit de savoir analyser sa propre pratique traductive afin d'améliorer la performance en traduction (micro analyse).
Comprendre dans quelle mesure des connaissances linguistiques (notamment lexicographiques,morphologiques, syntaxiques) peuvent aider à la réalisation de la traduction. Il s'agit de savoir choisir et utiliser l'outil théorique approprié à telle situation de traduction, et de comprendre que la linguistique ne permet pas de traiter tous les déterminants de la traduction.</t>
  </si>
  <si>
    <t>LLA5B7B1</t>
  </si>
  <si>
    <t>Traduction renforcée 2 Anglais-Français</t>
  </si>
  <si>
    <t>LOL5B8C
LOL5C7C
LOL5J8C</t>
  </si>
  <si>
    <t>Entraînement intensif à la traduction vers le français de textes permettant la pratique de l'exercice sur des registres de langues variés. Chaque texte sera un prétexte à l'analyse des stratégies et des choix de traduction.</t>
  </si>
  <si>
    <t>LOLA5BP0</t>
  </si>
  <si>
    <t>LLA5BP05</t>
  </si>
  <si>
    <t>PARCOURS MEDIATION INTERCULTURELLE</t>
  </si>
  <si>
    <t>LOLA5B06</t>
  </si>
  <si>
    <t>LLA5B80</t>
  </si>
  <si>
    <t>UE spécialisation parcours médiation interculturelle S5</t>
  </si>
  <si>
    <t>LLA5B8A</t>
  </si>
  <si>
    <t>Expériences Interculturelles S5</t>
  </si>
  <si>
    <t>L3 LLCER et LEA parc. Médiation</t>
  </si>
  <si>
    <t>écrit 2h00 + oral 15 min</t>
  </si>
  <si>
    <t>Eléments d'interculturalité/enquête/interview : éveil de la conscience et de la compréhension des relations, (ressemblances et différences distinctives) entre "ce monde d'où l'on vient" et "l'autre monde des communautés cibles de langue anglaise", par l'analyse de documents et la réalisation d'une enquête/interview sur le campus auprès d'étudiants étrangers.</t>
  </si>
  <si>
    <t>LCLA5B02</t>
  </si>
  <si>
    <t>LLA5B8B</t>
  </si>
  <si>
    <t>Choix UE spécialisation parcours médiation S5 (choix 1 UE parmi 3)</t>
  </si>
  <si>
    <t>LLA5B8B1</t>
  </si>
  <si>
    <t>Les Beatles et Les Années Soixante</t>
  </si>
  <si>
    <t>LOL6B3A</t>
  </si>
  <si>
    <t>An introduction to the rise and development of the Beatles together with an analysis of their major works and a consideration of their place and influence within the wider cultural context of the 1960s… and beyond.</t>
  </si>
  <si>
    <t>LLA5C6A</t>
  </si>
  <si>
    <t>Peinture espagnole S5</t>
  </si>
  <si>
    <t>LOL5B9A
LOL5C5A
LOL5J9O</t>
  </si>
  <si>
    <t>L3 LLCER et LEA parc. Médiation
L3 LLCER ESP et LEA parc MEEF 2 espagnol</t>
  </si>
  <si>
    <t>Etude d'une anthologie de tableaux de l'époque classique au vingtième siècle.</t>
  </si>
  <si>
    <t>LLA5C6B</t>
  </si>
  <si>
    <t>Cinéma latino-américain S5</t>
  </si>
  <si>
    <t>LOL6B9L
LOL6C6B
LOL6J9H</t>
  </si>
  <si>
    <t>dossier + soutenance</t>
  </si>
  <si>
    <t>Le cinéma latino-américain : histoire et fiction dans le cinéma argentin.</t>
  </si>
  <si>
    <t>LOLA3C00</t>
  </si>
  <si>
    <t>LL3CI8</t>
  </si>
  <si>
    <t>LICENCE 3 LLCER ESPAGNOL</t>
  </si>
  <si>
    <t>LCLA5C01</t>
  </si>
  <si>
    <t>LLA5CC</t>
  </si>
  <si>
    <t>SEMESTRE 5 LLCER ESPAGNOL</t>
  </si>
  <si>
    <t>LOLA5C01</t>
  </si>
  <si>
    <t>LLA5C10</t>
  </si>
  <si>
    <t>PRATIQUE ET STRUCTURE DE LA LANGUE S5 : ESPAGNOL</t>
  </si>
  <si>
    <t>LLA5C1A</t>
  </si>
  <si>
    <t>Linguistique diachronique Espagnol  S5</t>
  </si>
  <si>
    <t>LOL5C1E</t>
  </si>
  <si>
    <t>DM à rendre pour le 20 juin. F. MORCILLO sujet à récupérer le 19 juin auprès de francoise.morcillo@wanadoo.fr</t>
  </si>
  <si>
    <t>Introduction à l'étude historique de l'espagnol. Le cours donne un aperçu de l'histoire de la langue espagnole et de l'évolution du système vocalique à partir du latin. L'objectif principal est d'initier les étudiants à l'étude de l'évolution d'une langue et aussi à la distinction des formes savantes et populaires dans les familles de mots.</t>
  </si>
  <si>
    <t>LLA5C1B</t>
  </si>
  <si>
    <t>Thème oral  Espagnol S5</t>
  </si>
  <si>
    <t>GINESTA-MUNOZ Magali</t>
  </si>
  <si>
    <t>oral par Skype, Whats'app ou autre le mardi 16 juin à 14h30</t>
  </si>
  <si>
    <t>LLA5C1C</t>
  </si>
  <si>
    <t>Thème  Espagnol S5</t>
  </si>
  <si>
    <t>LOL5C1B</t>
  </si>
  <si>
    <t>LARROQUE Jimena</t>
  </si>
  <si>
    <t>DM le 18 juin, déposé à 9h via Célène, remis le 18 juin à 12h via Célène.</t>
  </si>
  <si>
    <t>Traduction de textes espagnols des XIX° et XX° siècles.</t>
  </si>
  <si>
    <t>LLA5C1D</t>
  </si>
  <si>
    <t>Version  Espagnol S5</t>
  </si>
  <si>
    <t>LOL5C1C</t>
  </si>
  <si>
    <t>Traduction de textes espagnols des XIX° siècles.</t>
  </si>
  <si>
    <t>LOLA5C02</t>
  </si>
  <si>
    <t>LLA5C20</t>
  </si>
  <si>
    <t>LITTÉRATURE HISPANIQUE S5</t>
  </si>
  <si>
    <t>LLA5C2A</t>
  </si>
  <si>
    <t>Littérature espagnole S5</t>
  </si>
  <si>
    <t>LOL5C2A</t>
  </si>
  <si>
    <t>TD : le sonnet renaissant et baroque de Rimas humanas de Garcilaso De la Vega en passant par les poésies amoureuses de Quevedo et de Gongora. Une étude sur le sonnet qui se prolongera dans l'œuvre contemporaine, Columnae, de Jaime Siles.</t>
  </si>
  <si>
    <t>LLA5C2B</t>
  </si>
  <si>
    <t>Littérature latino-américaine S5</t>
  </si>
  <si>
    <t>LOL5C2B</t>
  </si>
  <si>
    <t>CT écrit 3h00</t>
  </si>
  <si>
    <t>Six auteurs latino-américains ont pour l'instant gagné le prix Nobel de littérature : Gabriela Mistral (Chili) en 1945, Miguel Angel Asturias (Guatemala) en 1967, Pablo Neruda (Chili) en 1971, Gabriel Garcia Marquez (Colombie) en 1982, Octavio Paz (Mexique) en 1990 et Mario Vargas Llosa (Pérou) en 2010.
Il s'agira d'étudier ces auteurs en mettant en avant les spécificités de leurs oeuvres, leurs positionnements littéraires et politiques, leur réception nationale et internationale. Nous analyserons donc de grandes orientations de la littérature latino-américaine et ses liens avec l'histoire.
L'analyse des discours prononcés par les écrivains lors de la cérémonie de remise du Prix Nobel et des extraits représentatifs de leurs oeuvres (poémes, nouvelles, extraits de romans, essais) seront au coeur de notre réflexion ainsi que l'étude d'une oeuvre complète Cien años de soledad de Gabriel Garcia Marquez (Debolsillo, 2003).</t>
  </si>
  <si>
    <t>LOLA5C03</t>
  </si>
  <si>
    <t>LLA5C30</t>
  </si>
  <si>
    <t>CIVILISATION HISPANIQUE S5</t>
  </si>
  <si>
    <t>LLA5C3A</t>
  </si>
  <si>
    <t>Civilisation espagnole S5</t>
  </si>
  <si>
    <t>LOL5C30</t>
  </si>
  <si>
    <t>30 min</t>
  </si>
  <si>
    <t>oral par Skype, Whats'app ou autre le mardi 16 juin à 9h30</t>
  </si>
  <si>
    <t>Le cours permettra aux étudiants d'approfondir leurs connaissances sur la période et de travailler l'analyse de documents historiques.</t>
  </si>
  <si>
    <t>LLA5C3B</t>
  </si>
  <si>
    <t>Civilisation latino-américaine S5</t>
  </si>
  <si>
    <t>LOL5C5C
LOL5B9C
LOL5J9Q</t>
  </si>
  <si>
    <t>PELAGE catherine</t>
  </si>
  <si>
    <t>50% CC et 50% CT</t>
  </si>
  <si>
    <t>LCLA5LA4</t>
  </si>
  <si>
    <t>LLA5LAN3</t>
  </si>
  <si>
    <r>
      <t>Choix Langue vivante S5 LLCER ESP (1 UE au choix parmi</t>
    </r>
    <r>
      <rPr>
        <b/>
        <sz val="10"/>
        <color rgb="FFFF0000"/>
        <rFont val="Arial"/>
        <family val="2"/>
      </rPr>
      <t xml:space="preserve"> 4</t>
    </r>
    <r>
      <rPr>
        <b/>
        <sz val="10"/>
        <rFont val="Arial"/>
        <family val="2"/>
      </rPr>
      <t>)</t>
    </r>
  </si>
  <si>
    <t>1 UE / 2 ECTS</t>
  </si>
  <si>
    <t>LLA5ANG</t>
  </si>
  <si>
    <t>Anglais S5</t>
  </si>
  <si>
    <t>LOL5C4B
LOL5D6B
LOL5DH1A
LOL5E4B
LOL5G6B
LOL5H6B</t>
  </si>
  <si>
    <t xml:space="preserve">UE de tronc commun </t>
  </si>
  <si>
    <t>LLA5G5A</t>
  </si>
  <si>
    <t xml:space="preserve"> Langue et littérature anciennes 3</t>
  </si>
  <si>
    <t>LOL5G5A</t>
  </si>
  <si>
    <t>A compter 2020/2021, L3 LETTRES et L3 LLCER Espagnol</t>
  </si>
  <si>
    <t xml:space="preserve">écrit </t>
  </si>
  <si>
    <t>L'enseignement, qui s'inscrit dans le prolongement de l'enseignement de langue et littérature ancienne, abordera aussi bien des questions de civilisation et de littérature anciennes, avec étude (en traduction ou en bilingue) des principaux genres et auteurs, que l'étude de la langue latine, avec une progression adaptée.</t>
  </si>
  <si>
    <t>LOLA5CP1</t>
  </si>
  <si>
    <t>LLA5CP01</t>
  </si>
  <si>
    <t xml:space="preserve">PARCOURS  MEEF 2 ESPAGNOL </t>
  </si>
  <si>
    <t>LOL5CP1B</t>
  </si>
  <si>
    <t>LLA5C60</t>
  </si>
  <si>
    <t>UE spécialisation MEEF 2 Espagnol S5</t>
  </si>
  <si>
    <t>LLA5C6C</t>
  </si>
  <si>
    <t>Didactique des langues étrangères Espagnol S5</t>
  </si>
  <si>
    <t>LOL5B9D
LOL5C5D
LOL5J9R</t>
  </si>
  <si>
    <t>L3 LLCER ESP et LEA parc MEEF 2 espagnol</t>
  </si>
  <si>
    <t>ALLIN Jean-Yves</t>
  </si>
  <si>
    <t>Initiation à la didactique de l'espagnol. Présentation ; première approche de l'enseignement de l'espagnol. Lecture et analyse des programmes officiels du 1er et du 2nd degrés. Elaboration de séquence/séance de cours (travaux par groupes).
Objectifs :
- découvrir le panorama historico-théorique de l'enseignement des langues
- s'approprier les textes institutionnels
- découvrir et se familiariser avec la pédagogie actionnelle ; mettre les élèves en activité.</t>
  </si>
  <si>
    <t>LOLA5CP2</t>
  </si>
  <si>
    <t>LLA5CP02</t>
  </si>
  <si>
    <t>PARCOURS COMMERCE INTERNATIONAL (CI)</t>
  </si>
  <si>
    <t>LOL5CP5A</t>
  </si>
  <si>
    <t>LOLA5CP3</t>
  </si>
  <si>
    <t>LLA5CP03</t>
  </si>
  <si>
    <t>LOL5CP2B</t>
  </si>
  <si>
    <t>LOLA5CP4</t>
  </si>
  <si>
    <t>LLA5CP04</t>
  </si>
  <si>
    <t>LOL5CP3B</t>
  </si>
  <si>
    <t>LOLA5CP5</t>
  </si>
  <si>
    <t>LLA5CP05</t>
  </si>
  <si>
    <t>Semestre 5  Total Heures présentielles Etudiant</t>
  </si>
  <si>
    <t>LCLA6B01</t>
  </si>
  <si>
    <t>LLA6BB</t>
  </si>
  <si>
    <t>SEMESTRE 6 LLCER ANGLAIS</t>
  </si>
  <si>
    <t>LLA6BTH</t>
  </si>
  <si>
    <t>Enseignements théoriques semestre 6</t>
  </si>
  <si>
    <t>non compensable avec UE Période d'observation ou séjour en pays anglophone</t>
  </si>
  <si>
    <t>LOLA6B01</t>
  </si>
  <si>
    <t>LLA6B10</t>
  </si>
  <si>
    <t>Pratique et structure de la langue : Anglais S6</t>
  </si>
  <si>
    <t>LLA6B1A</t>
  </si>
  <si>
    <t>Linguistique anglaise S6</t>
  </si>
  <si>
    <t>LOL6B1A</t>
  </si>
  <si>
    <t>Linguistique de l'énonciation : le groupe nominal.</t>
  </si>
  <si>
    <t>LLA6B1B</t>
  </si>
  <si>
    <t>Compréhension et expression orales Anglais S6</t>
  </si>
  <si>
    <t>LOL6B1B</t>
  </si>
  <si>
    <t>This module aims to provide students with opportunities for listening effectively for gist and detail at an appropriate level. Students will be exposed to a variety of authentic material dealing with contemporary issues in order to become familiarized with different register, accents and pronunciation. Students will be expected to answer comprehension questions about a given audio document, either orally or in writing individually or in groups.Students will continue working towards taking effective notes based on what has been heard and should be able to summarize (either orally or in note form) in detail, report and explain short extracts from news items, interviews or documentaries containing opinions, argument and discussion. They should be able to respond to a range of factual and imaginative speech drawing inferences, summarizing and reporting on a range of concrete and abstract subjects and giving reasons.
The module also aims to provide students with opportunities to speak and practice their use of language in a number of communicative activities organized using a variety of language functions and vocabulary according to situation, topic and task in a context appropriate for their level. Students will continue to implement their awareness of intonation, rhythm and word stress to allow them to communication more effectively and to be more easily understood. They should be able to talk freely with little formal error using a wide range of language in discussion about factual and non-factual material, matching language to audience, purpose and context. In addition they should be able to express a wide range of responses and attitudes to events, issues and opinions, developing an argument and giving reasons.</t>
  </si>
  <si>
    <t>LLA6B1C</t>
  </si>
  <si>
    <t>Thème Anglais S6</t>
  </si>
  <si>
    <t>LOL6B2A</t>
  </si>
  <si>
    <t>French-English literary translation : translation into English of literary texts. Practicing how to handle lexicon according to different literary genres and register. Branching out onto subtitling and issues of localisation.</t>
  </si>
  <si>
    <t>LLA6B1D</t>
  </si>
  <si>
    <t>Version et multimedias Anglais S6</t>
  </si>
  <si>
    <t>LOL6B2B</t>
  </si>
  <si>
    <t>English-French literary translation : as a follow-up to the first semester, texts will yet grow in difficulty. The work tends to become a critical comparative translation analysis which includes putting the text back into its original context, checking out the authors and their whole work. Also, students will be expected to carry out a subtitling/dubbing projetc using suitable software.</t>
  </si>
  <si>
    <t>LOLA6B02</t>
  </si>
  <si>
    <t>LLA6B20</t>
  </si>
  <si>
    <t>Littératures Anglophones S6 : Contexte historique et culturel (US)</t>
  </si>
  <si>
    <t>LLA6B2A</t>
  </si>
  <si>
    <t xml:space="preserve">Littérature postmoderne, postcoloniale and contemporaine / GB: Postmodern, Postcolonial and Contemporary Literature </t>
  </si>
  <si>
    <t>LLA6B2B</t>
  </si>
  <si>
    <r>
      <rPr>
        <sz val="10"/>
        <color rgb="FFFF0000"/>
        <rFont val="Arial"/>
        <family val="2"/>
      </rPr>
      <t xml:space="preserve">Littérature états-unienne  (US) / US: American Literature </t>
    </r>
    <r>
      <rPr>
        <sz val="10"/>
        <rFont val="Arial"/>
        <family val="2"/>
      </rPr>
      <t>au lieu  de Le rêve américain: la littérature américaine au XXe et au début du XXIe siècle / US: American Dreams (and Nightmares): Twentieth Century and Contemporary American Literature</t>
    </r>
  </si>
  <si>
    <t>LOL6B3B</t>
  </si>
  <si>
    <t>Offering a close look at some of the main themes and ideas explored in American literature in recent years, this course will look at the ways in which various writers have attempted to engage with and explore the idea of the American dream (or nightmare). As well as offering introductions and close readings of some of the important passages from the novels on the reading list, in-class work may also involve looking at other related texts : literary, theoretical and historical.</t>
  </si>
  <si>
    <t>LOLA6B03</t>
  </si>
  <si>
    <t>LLA6B30</t>
  </si>
  <si>
    <t>Civilisation  anglophone S6</t>
  </si>
  <si>
    <t>LLA6B3A</t>
  </si>
  <si>
    <t>Histoire sociale et idéologie polItique 2:  Domaine britannique</t>
  </si>
  <si>
    <t>LOL6B4B</t>
  </si>
  <si>
    <t>The course aims at giving students a historical perspective on a range of contemporary social and political issues in Britain, with a view to achieving a more informed understanding of both recent British history and present-day British society. In the second semestre, we will focus on issues such as the British media (political, social and cultural role) and the place of women in Britain (economic and social aspects, political representation, discrimination...).</t>
  </si>
  <si>
    <t>LLA6B3B</t>
  </si>
  <si>
    <t>Histoire de la pensée polItique : Domaine Nord-américain</t>
  </si>
  <si>
    <t>LOL6B4A</t>
  </si>
  <si>
    <t>We will look at the main political ideas that developed in the colonies and in the independent nation, that defined American democracy in the US, and we will look at how these ideas about power were reinterpreted throughout the history of the country until the present. The CM will give students the main elements to help them analyze documents in the TD.</t>
  </si>
  <si>
    <t>LLA6B3C</t>
  </si>
  <si>
    <t>Interaction dans le monde anglophone</t>
  </si>
  <si>
    <t>écrit 1h30 + oral 20 min</t>
  </si>
  <si>
    <t>This course proposes to explore collectively a number of historical and contemporary issues, realities and representations in countries of the English-speaking world with a special focus on notions of political, economic, social and cultural domination and influence, (inter)dependence, convergence and divergence, differences and similarities between those countries (including Ireland, Canada, India, Nigeria, South Africa, Australia, New Zealand...).</t>
  </si>
  <si>
    <t>LLA6B50</t>
  </si>
  <si>
    <t>Période d'observation ou séjour en pays anglophone (Non présentiel)</t>
  </si>
  <si>
    <t>LOL6B50</t>
  </si>
  <si>
    <t>11 et 80</t>
  </si>
  <si>
    <t>PAS DE CHANGEMENT</t>
  </si>
  <si>
    <t>mémoire</t>
  </si>
  <si>
    <t>LCLA6LA2</t>
  </si>
  <si>
    <t>LLA6LAN2</t>
  </si>
  <si>
    <t>Choix Langue vivante S6</t>
  </si>
  <si>
    <t>LLA6ALL</t>
  </si>
  <si>
    <t>Allemand S6</t>
  </si>
  <si>
    <t>LOL6B6A
LOL6C5A
LOL6D6A
LOL6DH1B
LOL6E4A
LOL6G5A
LOL6H5A</t>
  </si>
  <si>
    <t>LLA6ESP</t>
  </si>
  <si>
    <t>Espagnol S6</t>
  </si>
  <si>
    <t>LOL6B6B
LOL4D6C
LOL6D6C
LOL6DH1C
LOL6E4C
LOL6G5C
LOL6H5C</t>
  </si>
  <si>
    <t>LLA6G90</t>
  </si>
  <si>
    <t>Atelier d'écriture 2</t>
  </si>
  <si>
    <t>LOLA6BP1</t>
  </si>
  <si>
    <t>LLA6BP01</t>
  </si>
  <si>
    <t>PARCOURS  MEEF 2 Anglais</t>
  </si>
  <si>
    <t>LOL6BP1B</t>
  </si>
  <si>
    <t>LOLA6B08</t>
  </si>
  <si>
    <t>LLA6BTH1</t>
  </si>
  <si>
    <t>Enseignements théoriques  S6 MEEF Anglais</t>
  </si>
  <si>
    <t>LOLA6B04</t>
  </si>
  <si>
    <t>LLA6B60</t>
  </si>
  <si>
    <t>UE spécialisation parcours MEEF Anglais S6</t>
  </si>
  <si>
    <t>LLA6B6A</t>
  </si>
  <si>
    <t>Linguistique appliquée Anglais S6</t>
  </si>
  <si>
    <t>LOL6B7C
LOL6C9C
LOL6J9E</t>
  </si>
  <si>
    <t>L3 LLCER et LEA parc. MEEF 2 Anglais</t>
  </si>
  <si>
    <t>CRISTINOI BARSUC Antonia</t>
  </si>
  <si>
    <t>Le cours propose une approche contrastive d'un ensemble de questions linguistiques (détermination, morphologie nominale, temps, mode, aspect, etc.). Les étudiants apprendront à construire et à analyser des corpus pertinents afin d'améliorer leurs compétences linguistiques et de mieux comprendre le fonctionnement de leur langues de travail.</t>
  </si>
  <si>
    <t>LLA6B6B</t>
  </si>
  <si>
    <t>Iconographie Anglais S6</t>
  </si>
  <si>
    <t>LOL6B7E
LOL6C9B
LOL6J9D</t>
  </si>
  <si>
    <t>Ideologies in visual documents.
Analyzing visual documents from the English-speaking world : creatin visual 'culture', and the role of pictures in the definition of identities, national and cultural.</t>
  </si>
  <si>
    <t>LLA6B6C</t>
  </si>
  <si>
    <t xml:space="preserve">Didactique des langues étrangères Anglais  S6 </t>
  </si>
  <si>
    <t>LOL6B7D
LOL6C9D
LOL6J9F</t>
  </si>
  <si>
    <t>11 et 07</t>
  </si>
  <si>
    <t>Exposés par les étudiants portant sur l'enseignement de l'anglais à tout type de public et sur les outils de l'enseignant et de l'apprenant ; commentaire et mise en perspective des éléments exposés ; analyse du rôle de la didactique dans la conception de son enseignement.</t>
  </si>
  <si>
    <t>LOLA6BP2</t>
  </si>
  <si>
    <t>LLA6BP02</t>
  </si>
  <si>
    <t>LOLA6B09</t>
  </si>
  <si>
    <t>LLA6BTH2</t>
  </si>
  <si>
    <t>Enseignements théoriques S6 Commerce International</t>
  </si>
  <si>
    <t>LOLA6J02</t>
  </si>
  <si>
    <t>LLA6J70</t>
  </si>
  <si>
    <t>UE spécialisation parcours commerce international S6</t>
  </si>
  <si>
    <t>LLA6J7A</t>
  </si>
  <si>
    <t>Management interculturel</t>
  </si>
  <si>
    <t>LOL6B9R
LOL6C9H
LOL6J7C</t>
  </si>
  <si>
    <t>L3 LLCER et LEA parc. Commerce international</t>
  </si>
  <si>
    <t>NOËL Isabelle</t>
  </si>
  <si>
    <t>Etude des principaux concepts nécessaires à une bonne gestion des relations interpersonnelles dans un environnement interculturel :
- concepts de base de l'analyse interculturelle
- culture et pratiques managériales
- la négociation internationale</t>
  </si>
  <si>
    <t>LLA6J7B</t>
  </si>
  <si>
    <t>Droit des contrats de la Common law</t>
  </si>
  <si>
    <t>LOL6B9P
LOL6C9F
LOL6J7B</t>
  </si>
  <si>
    <t>01 et 02</t>
  </si>
  <si>
    <t xml:space="preserve">oral </t>
  </si>
  <si>
    <t>Connaissance de base du vocabulaire et des mécanismes liés aux contrats anglo-saxons très courants dans le commerce international. Common law, equity, UCC, influence du droit européen et conséquences du Brexit. Systèmes judiciaires anglais, britanniques et états-unien.</t>
  </si>
  <si>
    <t>LOLA6BP3</t>
  </si>
  <si>
    <t>LLA6BP03</t>
  </si>
  <si>
    <t>LOL6BP2A</t>
  </si>
  <si>
    <t>LOLA6B10</t>
  </si>
  <si>
    <t>LLA6BTH3</t>
  </si>
  <si>
    <t>Enseignements théoriques S6 MEF FLE</t>
  </si>
  <si>
    <t>LOLA6H01</t>
  </si>
  <si>
    <t>LLA6H70</t>
  </si>
  <si>
    <t>UE spécialisation Parcours MEF-FLE S6</t>
  </si>
  <si>
    <t>LLA6H7A</t>
  </si>
  <si>
    <t>Didactique du français langue étrangère et période d'observation</t>
  </si>
  <si>
    <t>LOL6B8A
LOL6C7A
LOL6H7A
LOL6J9A</t>
  </si>
  <si>
    <t>L3 SDL,  LLCER et LEA</t>
  </si>
  <si>
    <t>Dossiers+Oral</t>
  </si>
  <si>
    <t>Oral, 20 min + dossiers</t>
  </si>
  <si>
    <t>Le cours s'articule autour de plusieurs composantes :
- connaissance des apprenants, identification des compétences, des besoins et objectifs d'apprentissage
- élaboration d'un cours et d'une fiche pédagogique
- présentation des différentes formes d'évaluation (diagnostique et pronostique, formative et sommative) et analyse d'erreurs
- introduction à l'acquisition des L2
- connaissance et compréhension de la classe de langue en tant qu'espace, temps, groupe humain.
Dans le cadre de ce cours, les étudiants seront aménes :
1- à réfléchir sur leur parcours d'apprentissage des langues étrangères
2- à observer des cours de langue étrangère dans des établissements d'enseignement publics, privés ou associatifs.</t>
  </si>
  <si>
    <t>LLA6H7B</t>
  </si>
  <si>
    <t>Grammaire pour le FLE</t>
  </si>
  <si>
    <t>09 et 07</t>
  </si>
  <si>
    <t>Oral, 20 min</t>
  </si>
  <si>
    <t>Cette UE est une remise à niveau autour des connaissances de base de la grammaire usuelle du français (classes, fonctions, terminologie, critères formels de reconnaissance, usages, valeurs sémantiques associées, problèmes de classification…). Ces différents éléments seront repris dans diverses applications liées, en fonction du parcours choisi par l'étudiant, à l'enseignement du français langue étrangère (FLE) ou au traitement automatique des langues (TAL).</t>
  </si>
  <si>
    <t>LOLA6BP4</t>
  </si>
  <si>
    <t>LLA6BP04</t>
  </si>
  <si>
    <t>LOL6BP3B</t>
  </si>
  <si>
    <t>LOLA6B11</t>
  </si>
  <si>
    <t>LLA6BTH4</t>
  </si>
  <si>
    <t>Enseignements théoriques S6 Traduction</t>
  </si>
  <si>
    <t>LOLA6B06</t>
  </si>
  <si>
    <t>LLA6B70</t>
  </si>
  <si>
    <t>UE spécialisation parcours Traduction S6</t>
  </si>
  <si>
    <t>LLA6B7A</t>
  </si>
  <si>
    <t>Outils théoriques de la traduction 2 :  stylistique comparée</t>
  </si>
  <si>
    <t>LOL6B9H
LOL6C8A
LOL6J8A</t>
  </si>
  <si>
    <t>Introduction à la syntaxe comparée ; notions de rhétorique contrastive dans une perspective de traduction. Il s'agit de comprendre comment fonctionne un texte dans son ensemble en vue de le traduire (macro analyse). Comprendre dans quelle mesure des connaissances linguistiques (notamment lexicographiques, morphologiques, syntaxiques) peuvent aider à la réalisation de la traduction. Il s'agit de savoir choisir et utiliser l'outil théorique approprié à telle situation de traduction, et de comprendre que la linguistique ne permet pas de traiter tous les déterminants de la traduction. La lecture et l'analyse d'article sera également au programme.</t>
  </si>
  <si>
    <t>LCLA6B02</t>
  </si>
  <si>
    <t>LLA6B7B</t>
  </si>
  <si>
    <t xml:space="preserve">Choix traduction renforcée 2 </t>
  </si>
  <si>
    <t>LOL6B9B</t>
  </si>
  <si>
    <t>CHAPEAU</t>
  </si>
  <si>
    <t>LLA6B7B1</t>
  </si>
  <si>
    <t>Traduction renforcée 2 Allemand-Français</t>
  </si>
  <si>
    <t>LOL6B9I
LOL6J8F</t>
  </si>
  <si>
    <t>LLA6B7B2</t>
  </si>
  <si>
    <t>Traduction renforcée 2 Espagnol-Français</t>
  </si>
  <si>
    <t>LOL6B9J
LOL6C8E
LOL6J8G</t>
  </si>
  <si>
    <t>LLA6B7B3</t>
  </si>
  <si>
    <t>Traduction renforcée 2 Japonais-Français</t>
  </si>
  <si>
    <t>LOL6J8I</t>
  </si>
  <si>
    <t>LOLA6BP5</t>
  </si>
  <si>
    <t>LLA6BP05</t>
  </si>
  <si>
    <t>LOLA6B12</t>
  </si>
  <si>
    <t>LLA6BTH5</t>
  </si>
  <si>
    <t>Enseignements théoriques S6 Médiation</t>
  </si>
  <si>
    <t>LCLA6B03</t>
  </si>
  <si>
    <t>LLA6B80</t>
  </si>
  <si>
    <t>Choix UE spécialisation parcours médiation interculturelle S6</t>
  </si>
  <si>
    <t>1 UE / 6 ECTS</t>
  </si>
  <si>
    <t>LOLA6B07</t>
  </si>
  <si>
    <t>LLA6B8A</t>
  </si>
  <si>
    <t>Culture anglophone S6</t>
  </si>
  <si>
    <t>LLA6B8A1</t>
  </si>
  <si>
    <t>Etat-Unis et Canada</t>
  </si>
  <si>
    <t>LLA6B8A2</t>
  </si>
  <si>
    <t>Grande Bretagne et Irlande</t>
  </si>
  <si>
    <t>LOLA6C06</t>
  </si>
  <si>
    <t>LLA6C80</t>
  </si>
  <si>
    <t>Culture hispanophone S6</t>
  </si>
  <si>
    <t>LLA6C6A</t>
  </si>
  <si>
    <t>Peinture hispano-américaine S6</t>
  </si>
  <si>
    <t>LOL5B9B
LOL5C5B
LOL5J9P</t>
  </si>
  <si>
    <t>Etude des principales caractéristiques de la peinture latino-américaine, et de son importance en tant que reflet d'une culture et d'une société, à travers l'étude d'une vingtaine de tableaux du XVIe siècle jusqu'à nos jours.</t>
  </si>
  <si>
    <t>LLA6C6B</t>
  </si>
  <si>
    <t>Cinéma espagnol S6</t>
  </si>
  <si>
    <t>LOL6B9K
LOL6C6A
LOL6J9G</t>
  </si>
  <si>
    <t>100% CT / oral à distance</t>
  </si>
  <si>
    <t xml:space="preserve">Introduction à l’analyse filmique à partir de séquences de films espagnols. </t>
  </si>
  <si>
    <t>LCLA6C01</t>
  </si>
  <si>
    <t>LLA6CC</t>
  </si>
  <si>
    <t>SEMESTRE 6 LLCER ESPAGNOL</t>
  </si>
  <si>
    <t>LLA6CTH</t>
  </si>
  <si>
    <t>non compensable avec UE Période d'observation ou séjour en pays hispanophone</t>
  </si>
  <si>
    <t>LOLA6C01</t>
  </si>
  <si>
    <t>LLA6C10</t>
  </si>
  <si>
    <t>Pratique et structure de la langue  S6 Espagnol</t>
  </si>
  <si>
    <t>LLA6C1A</t>
  </si>
  <si>
    <t>Linguistique diachronique Espagnol S6</t>
  </si>
  <si>
    <t>LOL6C1A</t>
  </si>
  <si>
    <t>Le programme insiste sur les principaux aspects de l'évolution du systèem consonantique latin jusqu'à celui de l'espagnol. Au terme de ce semestre, l'étudiant doit être en mesure de commenter l'évolution vocalique et consonantique d'un certain nombre d'étymons latins jusqu'à leurs résultats actuels en espagnol.</t>
  </si>
  <si>
    <t>LLA6C1B</t>
  </si>
  <si>
    <t>Thème oral Espagnol S6</t>
  </si>
  <si>
    <t>LLA6C1C</t>
  </si>
  <si>
    <t>Thème Espagnol S6</t>
  </si>
  <si>
    <t>LOL6C1B</t>
  </si>
  <si>
    <t>FRANCOIS Cécile</t>
  </si>
  <si>
    <t>Traduction de textes du dix-neuvième siècle.</t>
  </si>
  <si>
    <t>LLA6C1D</t>
  </si>
  <si>
    <t>Version Espagnol S6</t>
  </si>
  <si>
    <t>LOL6C1C</t>
  </si>
  <si>
    <t>Traduction de textes latino-américains du XXe et XXIe siècles ainsi que de textes espagnols du Siècle d’Or.</t>
  </si>
  <si>
    <t>LOLA6C02</t>
  </si>
  <si>
    <t>LLA6C20</t>
  </si>
  <si>
    <t>Littératures hispaniques S6</t>
  </si>
  <si>
    <t>LOL6C20</t>
  </si>
  <si>
    <t>LLA6C2A</t>
  </si>
  <si>
    <t>Littérature espagnole S6</t>
  </si>
  <si>
    <t>LOL6C2A</t>
  </si>
  <si>
    <t>CM : Poétiques de la génération de 27 : entre traditions et innovations. Les étudiants devront se procurer l'anthologie : los caminos del alma, mémoires vives de la génération 27 aux éditions Paadigmes, 2017, Orléans.
TD : Etude de Actos de habla de Jaime Siles, dans la même édition. On interrogera l'étrange résonance en soi des choses dans l'existence humaine.</t>
  </si>
  <si>
    <t>LLA6C2B</t>
  </si>
  <si>
    <t>Littérature latino-américaine S6</t>
  </si>
  <si>
    <t>LOL6C2B</t>
  </si>
  <si>
    <r>
      <t xml:space="preserve">La littérature cubaine se caractérise par un grand dynamisme ; son histoire est marquée par de grands auteurs qui remportent un vif succès national et international. Trois écrivains seront au centre de notre étude : Nicolas Guillen, Alejo Carpentier et Leonardo Padura. A travers leurs oeuvres, nous explorerons en particulier les liens entre écriture et musique, écriture et histoire. Nous étudierons une sélection de poèmes de Nicolas Guillen, le recueil de nouvelle </t>
    </r>
    <r>
      <rPr>
        <i/>
        <sz val="10"/>
        <rFont val="Arial"/>
        <family val="2"/>
      </rPr>
      <t>Guerra del Tiempo</t>
    </r>
    <r>
      <rPr>
        <sz val="10"/>
        <rFont val="Arial"/>
        <family val="2"/>
      </rPr>
      <t xml:space="preserve"> (Alianza Editorial, 1999) d'Alejo Carpentier et le roman policier </t>
    </r>
    <r>
      <rPr>
        <i/>
        <sz val="10"/>
        <rFont val="Arial"/>
        <family val="2"/>
      </rPr>
      <t>La neblina del ayer</t>
    </r>
    <r>
      <rPr>
        <sz val="10"/>
        <rFont val="Arial"/>
        <family val="2"/>
      </rPr>
      <t xml:space="preserve"> (Tusquets, 2013) de Leonardo Padura. Ce cours se fera en lien avec celui de civilisation latino-américaine.</t>
    </r>
  </si>
  <si>
    <t>LOLA6C03</t>
  </si>
  <si>
    <t>LLA6C30</t>
  </si>
  <si>
    <t>Civilisation hispanique 6</t>
  </si>
  <si>
    <t>LLA6C3A</t>
  </si>
  <si>
    <t>Civilisation espagnole S6</t>
  </si>
  <si>
    <t>LOL6C3D</t>
  </si>
  <si>
    <t>Le cours permettra aux étudiants d’approfondir leurs connaissances sur la période et 
de travailler l’analyse de documents historiques.</t>
  </si>
  <si>
    <t>LLA6C3B</t>
  </si>
  <si>
    <t>Civilisation  latino-américaine S6</t>
  </si>
  <si>
    <t>LOL6C3B</t>
  </si>
  <si>
    <t xml:space="preserve">Les îles caribéennes hispanophones (Cuba, Porto Rico, République dominicaine) aux 
XXe et XXIe siècles. Une anthologie de documents sera fournie au début du semestre. </t>
  </si>
  <si>
    <t>LLA6C3C</t>
  </si>
  <si>
    <t>Etudes de documents historiques Espagnol S6</t>
  </si>
  <si>
    <t>LOL6B9M
LOL6C6C
LOL6J9I</t>
  </si>
  <si>
    <t>Une méthodologie du commentaire de document historique sera proposée, appliquée ensuite à un corpus de textes. L'objectif est d'acquérir une capacité à situer un document dans son contexte, à en percevoir la structure, à apporter les pré-requis nécessaires à sa bonne intelligence, à révéler son argumentation et à amorcer un commentaire de son "intérêt" pour l'historien. Le cours sera également mis à profit pour introduire la méthodologie du groupement de documents historiques ou dossier.</t>
  </si>
  <si>
    <t>LLA6C40</t>
  </si>
  <si>
    <t>Période d'observation ou séjour en pays hispanophone</t>
  </si>
  <si>
    <t>LOL6C40</t>
  </si>
  <si>
    <t>NP</t>
  </si>
  <si>
    <t>mémoire et soutenance</t>
  </si>
  <si>
    <t>Les étudiants devront effectuer durant leur licence un stage ou un séjour dans un pays hispanophones. Ils rédigeront un rapport qu'ils exposeront lors d'une soutenance.</t>
  </si>
  <si>
    <t>LCLA6LA4</t>
  </si>
  <si>
    <t>LLA6LAN3</t>
  </si>
  <si>
    <r>
      <t xml:space="preserve">Choix Langue vivante S6 LLCER ESP </t>
    </r>
    <r>
      <rPr>
        <b/>
        <sz val="10"/>
        <color rgb="FFFF0000"/>
        <rFont val="Arial"/>
        <family val="2"/>
      </rPr>
      <t>(1UE au choix parmi 4</t>
    </r>
    <r>
      <rPr>
        <b/>
        <sz val="10"/>
        <rFont val="Arial"/>
        <family val="2"/>
      </rPr>
      <t>)</t>
    </r>
  </si>
  <si>
    <t>LLA6ANG</t>
  </si>
  <si>
    <t>Anglais S6</t>
  </si>
  <si>
    <t>LOL6C5B
LOL6D6B
LOL6DH1A
LOL6E4B
LOL6G5B
LOL6H5B</t>
  </si>
  <si>
    <t>LLA6G5C</t>
  </si>
  <si>
    <t xml:space="preserve"> Langue et littérature anciennes 4</t>
  </si>
  <si>
    <t>LOL5G5A
LLA6G5A</t>
  </si>
  <si>
    <t>L'enseignement, qui s'inscrit dans le prolongement de l'enseignement de Langue et littérature anciennes, abordera aussi bien des questions de civilisations et de littérature anciennes, avec étude (en traduction ou en bilingue) des principaux genres et auteurs, que l'étude de la langue latine, avec une progression adaptée.
Une initiation à langue grecque ancinne pourra être envisagée.</t>
  </si>
  <si>
    <t>LOLA6CP6</t>
  </si>
  <si>
    <t>LLA6CP01</t>
  </si>
  <si>
    <t>LOL6CP1B</t>
  </si>
  <si>
    <t>LOLA6C05</t>
  </si>
  <si>
    <t>LLA6CTH1</t>
  </si>
  <si>
    <t>Enseignements théoriques  S6 MEEF Espagnol</t>
  </si>
  <si>
    <t>LOLA6C04</t>
  </si>
  <si>
    <t>LLA6C60</t>
  </si>
  <si>
    <t>UE spécialisation parcours MEEF Espagnol S6</t>
  </si>
  <si>
    <t>LOL6B9B
LOL5C5B
LOL5J9P</t>
  </si>
  <si>
    <t>LLA6C6C</t>
  </si>
  <si>
    <t>Didactique des langues étrangères 2 - Espagnol S6</t>
  </si>
  <si>
    <t>LOL6B9N
LOL6C6D
LOL6J9J</t>
  </si>
  <si>
    <t>Inititation à la didactique de l'espagnol. De l'exercice à la tâche puis à la tâche complexe. La pédagogique actionnelle/le CECRL. Les grands principes de l'évaluation. Elaboration d'évaluations liées à la séance/séquence de cours. Présentation d'exemples de séquence. Elaboration d'une séquence (travaux de groupes) et présentations.</t>
  </si>
  <si>
    <t>LOLA6CP7</t>
  </si>
  <si>
    <t>LLA6CP02</t>
  </si>
  <si>
    <t>LOL6CP5A</t>
  </si>
  <si>
    <t>LOLA6C07</t>
  </si>
  <si>
    <t>LLA6CTH2</t>
  </si>
  <si>
    <t>LOLA6CP8</t>
  </si>
  <si>
    <t>LLA6CP03</t>
  </si>
  <si>
    <t>LOL6CP2B</t>
  </si>
  <si>
    <t>LOLA6C08</t>
  </si>
  <si>
    <t>LLA6CTH3</t>
  </si>
  <si>
    <t>LOLA6CP9</t>
  </si>
  <si>
    <t>LLA6CP04</t>
  </si>
  <si>
    <t>LOL6CP3B</t>
  </si>
  <si>
    <t>LOLA6C09</t>
  </si>
  <si>
    <t>LLA6CTH4</t>
  </si>
  <si>
    <t>Enseignements théoriques  S6 Traduction</t>
  </si>
  <si>
    <t>LOLA6CP0</t>
  </si>
  <si>
    <t>LLA6CP05</t>
  </si>
  <si>
    <t>LLA6CTH5</t>
  </si>
  <si>
    <t>Enseignements théoriques  S6 Médiation</t>
  </si>
  <si>
    <t>Semestre 6  Total Heures présentielles Etudiant</t>
  </si>
  <si>
    <t xml:space="preserve">Intitulé de la mention </t>
  </si>
  <si>
    <t>Langues, Littératures, Civilisations Etrangères et Régionales</t>
  </si>
  <si>
    <t xml:space="preserve">Options </t>
  </si>
  <si>
    <t>Commerce International</t>
  </si>
  <si>
    <r>
      <t xml:space="preserve">Date de l'examen et avis du conseil de composante
</t>
    </r>
    <r>
      <rPr>
        <b/>
        <sz val="11"/>
        <color rgb="FFFF0000"/>
        <rFont val="Calibri"/>
        <family val="2"/>
        <scheme val="minor"/>
      </rPr>
      <t>(la saisie de la date conditionne le passage à la CFVU)</t>
    </r>
  </si>
  <si>
    <t xml:space="preserve">TRAD : traduction </t>
  </si>
  <si>
    <t xml:space="preserve">FLE : français langue étrangère </t>
  </si>
  <si>
    <t xml:space="preserve">Dates de l'examen et avis de la CFVU </t>
  </si>
  <si>
    <t>Meef : métiers de l'enseignement de l'éducation et de la formation</t>
  </si>
  <si>
    <t xml:space="preserve">Responsable du parcours </t>
  </si>
  <si>
    <t xml:space="preserve">Statut </t>
  </si>
  <si>
    <r>
      <rPr>
        <b/>
        <u/>
        <sz val="11"/>
        <color theme="1"/>
        <rFont val="Calibri"/>
        <family val="2"/>
        <scheme val="minor"/>
      </rPr>
      <t>quelques rappels réglementaires</t>
    </r>
    <r>
      <rPr>
        <b/>
        <sz val="11"/>
        <color theme="1"/>
        <rFont val="Calibri"/>
        <family val="2"/>
        <scheme val="minor"/>
      </rPr>
      <t xml:space="preserve">  : </t>
    </r>
  </si>
  <si>
    <r>
      <t>·</t>
    </r>
    <r>
      <rPr>
        <sz val="7"/>
        <color rgb="FF000000"/>
        <rFont val="Times New Roman"/>
        <family val="1"/>
      </rPr>
      <t xml:space="preserve">         </t>
    </r>
    <r>
      <rPr>
        <sz val="10"/>
        <color rgb="FF000000"/>
        <rFont val="Trebuchet MS"/>
        <family val="2"/>
      </rPr>
      <t>Toute maquette d’enseignement doit dans ses MCC prévoir obligatoirement un Régime Spécial d’Etudes (RSE)</t>
    </r>
  </si>
  <si>
    <r>
      <t>·</t>
    </r>
    <r>
      <rPr>
        <sz val="7"/>
        <color rgb="FF000000"/>
        <rFont val="Times New Roman"/>
        <family val="1"/>
      </rPr>
      <t xml:space="preserve">         </t>
    </r>
    <r>
      <rPr>
        <sz val="10"/>
        <color rgb="FF000000"/>
        <rFont val="Trebuchet MS"/>
        <family val="2"/>
      </rPr>
      <t xml:space="preserve">Les types de contrôle et d’épreuves autorisés sont à titre d’exemple: 
'- </t>
    </r>
    <r>
      <rPr>
        <sz val="10"/>
        <rFont val="Trebuchet MS"/>
        <family val="2"/>
      </rPr>
      <t>Contrôle Continu intégral  (CC)  2 minimum 
- Contrôle mixte (ex : partiel , galop d'essai...</t>
    </r>
    <r>
      <rPr>
        <b/>
        <sz val="10"/>
        <rFont val="Trebuchet MS"/>
        <family val="2"/>
      </rPr>
      <t>.) + CT</t>
    </r>
    <r>
      <rPr>
        <sz val="10"/>
        <rFont val="Trebuchet MS"/>
        <family val="2"/>
      </rPr>
      <t xml:space="preserve">
- Examen Terminal (CT)
-  Ecrit (l'indication de la durée est obligatoire) 
-  Oral (durée à préciser)</t>
    </r>
    <r>
      <rPr>
        <sz val="10"/>
        <color rgb="FF000000"/>
        <rFont val="Trebuchet MS"/>
        <family val="2"/>
      </rPr>
      <t xml:space="preserve">
-  Ecrit </t>
    </r>
    <r>
      <rPr>
        <sz val="10"/>
        <rFont val="Trebuchet MS"/>
        <family val="2"/>
      </rPr>
      <t xml:space="preserve"> et Oral (durées à préciser)</t>
    </r>
    <r>
      <rPr>
        <sz val="10"/>
        <color rgb="FF000000"/>
        <rFont val="Trebuchet MS"/>
        <family val="2"/>
      </rPr>
      <t xml:space="preserve">
</t>
    </r>
    <r>
      <rPr>
        <b/>
        <sz val="10"/>
        <color rgb="FF000000"/>
        <rFont val="Trebuchet MS"/>
        <family val="2"/>
      </rPr>
      <t xml:space="preserve">
Il n'est pas possible de prévoir un CC </t>
    </r>
    <r>
      <rPr>
        <b/>
        <u/>
        <sz val="10"/>
        <color rgb="FF000000"/>
        <rFont val="Trebuchet MS"/>
        <family val="2"/>
      </rPr>
      <t>ou</t>
    </r>
    <r>
      <rPr>
        <b/>
        <sz val="10"/>
        <color rgb="FF000000"/>
        <rFont val="Trebuchet MS"/>
        <family val="2"/>
      </rPr>
      <t xml:space="preserve"> CT (le choix doit être opéré très clairement)</t>
    </r>
    <r>
      <rPr>
        <sz val="10"/>
        <color rgb="FF000000"/>
        <rFont val="Trebuchet MS"/>
        <family val="2"/>
      </rPr>
      <t xml:space="preserve">
</t>
    </r>
  </si>
  <si>
    <r>
      <t>·</t>
    </r>
    <r>
      <rPr>
        <sz val="7"/>
        <color rgb="FF00000A"/>
        <rFont val="Times New Roman"/>
        <family val="1"/>
      </rPr>
      <t xml:space="preserve">         </t>
    </r>
    <r>
      <rPr>
        <sz val="10"/>
        <color rgb="FF00000A"/>
        <rFont val="Trebuchet MS"/>
        <family val="2"/>
      </rPr>
      <t>Les mémoires, rapports de stage* et projet tuteuré se déroulent en session unique.
*Cela ne s'applique pas aux périodes d'observation telles que définies par la CFVU.</t>
    </r>
  </si>
  <si>
    <r>
      <t xml:space="preserve">Toute modification (intitulé d'UE par exemple) devra être signalée (ecriture en rouge, case remplie en jaune). </t>
    </r>
    <r>
      <rPr>
        <b/>
        <u/>
        <sz val="10"/>
        <color rgb="FF000000"/>
        <rFont val="Trebuchet MS"/>
        <family val="2"/>
      </rPr>
      <t>Elle devra avoir été validée par le Conseil de la composante.</t>
    </r>
  </si>
  <si>
    <t>Les modalités de contrôle des connaissances pour les enseignements d'un même parcours pour le même diplôme sont strictement identiques quel que soit le site de formation</t>
  </si>
  <si>
    <t>Noëlle Serpollet, Ariane Lainé (anglais) Catherine Pelage (espagnol)</t>
  </si>
  <si>
    <t>Code Apogée de l'ELP
contrat 2012
liens de correspondance</t>
  </si>
  <si>
    <r>
      <t xml:space="preserve">Volume horaire
</t>
    </r>
    <r>
      <rPr>
        <b/>
        <sz val="11"/>
        <color rgb="FFFF0000"/>
        <rFont val="Arial"/>
        <family val="2"/>
      </rPr>
      <t>Hypothèse 1 =  port du masque sans distanciation</t>
    </r>
    <r>
      <rPr>
        <b/>
        <sz val="11"/>
        <color indexed="8"/>
        <rFont val="Arial"/>
        <family val="2"/>
      </rPr>
      <t xml:space="preserve">
Sauf information contraire et pour toutes les formations : volume horaire identique avec enseignement hybride, présentiel et distanciel (synchrone et/ou asynchrone). Si confinement = distanciel</t>
    </r>
  </si>
  <si>
    <r>
      <t xml:space="preserve">Volume horaire
</t>
    </r>
    <r>
      <rPr>
        <b/>
        <sz val="11"/>
        <color rgb="FFFF0000"/>
        <rFont val="Arial"/>
        <family val="2"/>
      </rPr>
      <t>Hypothèse 2 = distanciation &gt; 1m+ port du masque</t>
    </r>
    <r>
      <rPr>
        <b/>
        <sz val="11"/>
        <color theme="1"/>
        <rFont val="Arial"/>
        <family val="2"/>
      </rPr>
      <t xml:space="preserve">
Sauf information contraire et pour toutes les formations : volume horaire identique avec enseignement hybride, présentiel et distanciel (synchrone et/ou asynchrone). Si confinement = distanciel</t>
    </r>
  </si>
  <si>
    <t>HYBRIDE</t>
  </si>
  <si>
    <t>DISTANCIEL</t>
  </si>
  <si>
    <t>100% CC. 50% oral à distance, 50% DM écrit</t>
  </si>
  <si>
    <t>100% CT oral à distance</t>
  </si>
  <si>
    <t>100% CC Devoir maison</t>
  </si>
  <si>
    <t xml:space="preserve">100% CT Devoir maison </t>
  </si>
  <si>
    <t>100% CC - Devoirs  transmis et réceptionnés par l'enseiseignante (francoise.morcillo@univ-orleans.fr)</t>
  </si>
  <si>
    <t>100% CT - Devoir transmis et réceptionné par l'enseignant (francoise.morcillo@univ-orleans.fr)</t>
  </si>
  <si>
    <t>100% CC- Travaux transmis et réceptionnés par l'enseignant</t>
  </si>
  <si>
    <t>100% CT- Travail transmis et réceptionné par l'enseignant</t>
  </si>
  <si>
    <t>100% CC - Devoirs en temps limité (1h30) via Célène</t>
  </si>
  <si>
    <t>100% CT - Devoir en temps limité (1h30) via Célène</t>
  </si>
  <si>
    <t>100% CC Devoir transmis par l'enseignante</t>
  </si>
  <si>
    <t>100% CT  DM transmis par l'enseignante</t>
  </si>
  <si>
    <t>100% CC - Devoirs de commentaire transmis et réceptionnés par l'enseignante (francoise.morcillo@univ-orleans.fr)</t>
  </si>
  <si>
    <t>100% CT- Commentaire de littérature du  Siècle d'Or transmis et réceptionné par l'enseignante (francoise.morcillo@univ-orleans.fr)</t>
  </si>
  <si>
    <t>100%CC DM fourni via Célène</t>
  </si>
  <si>
    <t>100% CT DM fourni via Célène</t>
  </si>
  <si>
    <t>1OO% CT à distance DM sans limite de temps</t>
  </si>
  <si>
    <t>100% CT à distance. DM sans limite de temps</t>
  </si>
  <si>
    <t>100% CC DM fourni via Célène</t>
  </si>
  <si>
    <t>100%CT DM fourni via Célène</t>
  </si>
  <si>
    <t>100% CT à distance</t>
  </si>
  <si>
    <t>DM transmis via Célène</t>
  </si>
  <si>
    <t>100% CT DM transmis et récupéré par l'enseignante</t>
  </si>
  <si>
    <t>100% CT Epreuve orale à distance</t>
  </si>
  <si>
    <t>100% CT Devoir en temps limité (1h30) via Célène</t>
  </si>
  <si>
    <t>100% CT DM fourni par l'enseignante</t>
  </si>
  <si>
    <t>100% CT DM à rendre via Célène</t>
  </si>
  <si>
    <t>100% CC. DM</t>
  </si>
  <si>
    <t>100% CT. DM</t>
  </si>
  <si>
    <t>FASQUEL Samuel
MORCILLO Françoise</t>
  </si>
  <si>
    <t>100%CT. DM</t>
  </si>
  <si>
    <t>50% CC (DM à rendre par mail)/ 50%CT (Examen écrit en temps limité de 3h à réaliser sur Celène</t>
  </si>
  <si>
    <t>100% CT / écrit en temps limité de 3h00 sur Célène</t>
  </si>
  <si>
    <t>100% CT DM en temps libre à déposer sur Célène</t>
  </si>
  <si>
    <t>100% CT - Devoir  transmis et réceptionné par l'enseiseignante (francoise.morcillo@univ-orleans.fr)</t>
  </si>
  <si>
    <t>100% CT Devoir à rendre (revue digitale)</t>
  </si>
  <si>
    <t>100% CC à distance</t>
  </si>
  <si>
    <t>100% CC Devoir en temps limité (2h) via Célène</t>
  </si>
  <si>
    <t>100% CT Devoir en temps limité (2h) via Célène</t>
  </si>
  <si>
    <t xml:space="preserve">100% CT DEVOIR MAISON </t>
  </si>
  <si>
    <t>100% CT DM transmis et réceptionné par l'enseignante</t>
  </si>
  <si>
    <t xml:space="preserve">100ù CT Examen oral à distance </t>
  </si>
  <si>
    <t>100ù CT Devoir en temps limité (1h30) via Célène</t>
  </si>
  <si>
    <t>100% CT DM transmis via Célène</t>
  </si>
  <si>
    <t>100% CC Devoir en temps limité (2h) via Célène et oral via skype ou whatsapp</t>
  </si>
  <si>
    <t>100% CC DM envoyé et réceptionné par mail</t>
  </si>
  <si>
    <t>100% CT DM envoyé et réceptionné par mail</t>
  </si>
  <si>
    <t>100% CT Ecrit à distance 2h sur Célène</t>
  </si>
  <si>
    <t>100% CT Oral à distance</t>
  </si>
  <si>
    <t>100% CC DM</t>
  </si>
  <si>
    <t>50% CC oral, 50 % CT devoir maison à déposer sur Célène sans limitation de temps</t>
  </si>
  <si>
    <t>100% CT. DM à déposer sur Célène sans limitation de temps.</t>
  </si>
  <si>
    <t>100% CC. DM à déposer sur Célène</t>
  </si>
  <si>
    <t>100% CT DM à déposer sur Célène</t>
  </si>
  <si>
    <t>100% CC - Devoirs  transmis et réceptionnés par l'enseignante (francoise.morcillo@univ-orleans.fr)</t>
  </si>
  <si>
    <t>100% CT- Devoir transmis et réceptionné par l'enseignante (francoise.morcillo@univ-orleans.fr)</t>
  </si>
  <si>
    <t xml:space="preserve">CT oral à distance Skype ou autre </t>
  </si>
  <si>
    <t>100% CC Devoir en temps limité (1h30) via Célène</t>
  </si>
  <si>
    <t>100% CT- Devoir maison, transmission / réception assuréées par les enseignants (francoise.morcillo@univ-orleans.fr)&amp;(samuel.fasquel@univ-orleans.fr)</t>
  </si>
  <si>
    <t>100% CC Devoirs envoyés et réceptionnés par mail</t>
  </si>
  <si>
    <t>100% CT Devoir envoyé et réceptionné par mail</t>
  </si>
  <si>
    <t>100% CC oral à distance skype ou autre</t>
  </si>
  <si>
    <t>100% CT Devoir en temps limité à distance sur Célène et/ou mail</t>
  </si>
  <si>
    <t>100% CT oral</t>
  </si>
  <si>
    <t>100% CC . DM envoyés et réceptionnés par mail.</t>
  </si>
  <si>
    <t>100% CT. DM envoyé et réceptionné par mail.</t>
  </si>
  <si>
    <t>100% CT- Un dossier de séquence à constituer dossier écrit, dépôt du sujet sur Celene et copie par mail ; pas de temps limité)</t>
  </si>
  <si>
    <t>100% CT - Constitution d'un dossier de séquence à partir d'un corpus fourni.</t>
  </si>
  <si>
    <t>100% CT DM</t>
  </si>
  <si>
    <t>100% CT / écrit à distance/temps libre</t>
  </si>
  <si>
    <t>100% CT DM mis en ligne sur Célène</t>
  </si>
  <si>
    <t>100% CT / DM à deposer sur Celène sans limitation de temps</t>
  </si>
  <si>
    <t>100% CC Oraux à distance</t>
  </si>
  <si>
    <r>
      <rPr>
        <strike/>
        <sz val="10"/>
        <color rgb="FFFF0000"/>
        <rFont val="Arial"/>
        <family val="2"/>
      </rPr>
      <t xml:space="preserve">écrit et </t>
    </r>
    <r>
      <rPr>
        <sz val="10"/>
        <color rgb="FFFF0000"/>
        <rFont val="Arial"/>
        <family val="2"/>
      </rPr>
      <t>oral</t>
    </r>
  </si>
  <si>
    <t>oral au lieu de écrit</t>
  </si>
  <si>
    <t>20 min au lieu de 2h00</t>
  </si>
  <si>
    <t>1) 50% CC + 50% CT 
2) Exposé oral à distance (via Teams ou Skype) + DM à déposer sur Celène sans limitation de temps</t>
  </si>
  <si>
    <t>CC oral à distance skype ou autre</t>
  </si>
  <si>
    <t>100%CC Devoir en temps limité (1h30) via Célène</t>
  </si>
  <si>
    <t>100% CC - Devoirs de commentaire littéraire transmis et réceptionnés par l'enseignante (francoise.morcillo@univ-orleans.fr)</t>
  </si>
  <si>
    <t>100% CT - Devoir  de commentaire littéraire transmis et réceptionné par l'enseignante (francoise.morcillo@univ-orleans.fr)</t>
  </si>
  <si>
    <t>100% CC - Devoirs transmis et réceptionnés par mail</t>
  </si>
  <si>
    <t>100% CT. Devoir  transmis et réceptionné par mail</t>
  </si>
  <si>
    <t>100% CC. DM transmis et réceptionnés par mail</t>
  </si>
  <si>
    <t>100% CT DM transmis et réceptionné par mail</t>
  </si>
  <si>
    <t>100% CT DEVOIR MAISON (déposé sur Celene, temps limité: 3h)</t>
  </si>
  <si>
    <t>100% CT mémoire + soutenance à distance via Skype ou Teams</t>
  </si>
  <si>
    <t>100% CT DM  via Célène et/ou mail</t>
  </si>
  <si>
    <t>100% CT DEVOIR MAISON(déposé sur Celene, temps limité: 3h)</t>
  </si>
  <si>
    <t>100% CC</t>
  </si>
  <si>
    <t>100% CT Dossier Célène</t>
  </si>
  <si>
    <t>100% CT écrit 1h30</t>
  </si>
  <si>
    <t>100% CT 3h Célène</t>
  </si>
  <si>
    <t>ROBIN Thierry</t>
  </si>
  <si>
    <t>100% CT 1h Célène</t>
  </si>
  <si>
    <t>100% CT Dossier</t>
  </si>
  <si>
    <t>100%CC</t>
  </si>
  <si>
    <t>100% CT 2h Célène</t>
  </si>
  <si>
    <t>100% CT 1h30 Célène</t>
  </si>
  <si>
    <t>100% CT écrit 3h Célène</t>
  </si>
  <si>
    <t>100% CT écrit 1h30 Célène</t>
  </si>
  <si>
    <t>100% CT écrit 2h Célène</t>
  </si>
  <si>
    <t>100% CT dossier (9 jours pour composer)</t>
  </si>
  <si>
    <t>100% CT écrit 1h Célène</t>
  </si>
  <si>
    <t>100% CT écrit 3h célène</t>
  </si>
  <si>
    <t>100% CT  écrit 1h30 Célène</t>
  </si>
  <si>
    <t>100% CT/écrit à distance/temps libre</t>
  </si>
  <si>
    <t>100% CT /Oral à distance / 20min</t>
  </si>
  <si>
    <t>100% CT écrit 2h célène</t>
  </si>
  <si>
    <t>100% CT écrit 1h30 célène</t>
  </si>
  <si>
    <t>100% CT écrit 4h Célène</t>
  </si>
  <si>
    <t>100% CT écrit 2h30 Célène</t>
  </si>
  <si>
    <t>100% CT Oral / 20mn / Teams</t>
  </si>
  <si>
    <t>100% CT  écrit à distance 1h30</t>
  </si>
  <si>
    <t>100% CT écrit à distance 1h30</t>
  </si>
  <si>
    <t>100% CT 2crit 1h30 Célène</t>
  </si>
  <si>
    <t>100 % CT écrit sur CELENE 1h30</t>
  </si>
  <si>
    <t>100 % CC écrit</t>
  </si>
  <si>
    <t>100 % CT écrit 1h</t>
  </si>
  <si>
    <t>100 % CT écrit à déposer sur CELENE 30 min</t>
  </si>
  <si>
    <t>100 % CT oral en vision 20 min</t>
  </si>
  <si>
    <t>1h00 au lieu de 1h30</t>
  </si>
  <si>
    <t>100% CC écrit</t>
  </si>
  <si>
    <t>100 % CT écrit 1h30</t>
  </si>
  <si>
    <t xml:space="preserve">100 % CC dossier/devoir + oral </t>
  </si>
  <si>
    <t>100 % CT, devoir temps limité 2h</t>
  </si>
  <si>
    <t>100 % CT écrit QCM sur CELENE ou EVALBOX ou autre logiciel</t>
  </si>
  <si>
    <t>100% CT écrit durée limitée (1h) sur CELENE</t>
  </si>
  <si>
    <t>CT écrit durée limitée (1h) sur CELENE</t>
  </si>
  <si>
    <t>oral sur dossier (prendre contact avec l'enseignant)</t>
  </si>
  <si>
    <t>100 % CT Ecrit - Sujet et copies sur CELENE 1h</t>
  </si>
  <si>
    <t>100 % CT écrit durée limitée (1h) sur CELENE</t>
  </si>
  <si>
    <t>100 % CC écrit et oral 1h écrit / 15 min oral + participation / pour l'écrit Celene et l'oral Teams</t>
  </si>
  <si>
    <t>100 % oral sur Teams 20 min</t>
  </si>
  <si>
    <t>CT 100 % QCM sur CELENE ou EVALBOX ou autre logiciel  1h</t>
  </si>
  <si>
    <t>100% CT 1h écrit / 15 min oral + participation / pour l'écrit Celene et l'oral Teams</t>
  </si>
  <si>
    <t>100% CT DM / dépôt copie sur CELENE / devoir-pdf</t>
  </si>
  <si>
    <t>100% CC-DM-Celene</t>
  </si>
  <si>
    <t>100% CT-DM-Celene</t>
  </si>
  <si>
    <t xml:space="preserve">100% CT DM dépôt CELENE devoir-PDF </t>
  </si>
  <si>
    <t>100% CC oral à distance et devoir maison écrit</t>
  </si>
  <si>
    <t>100% CT écrit à distance sur Célène</t>
  </si>
  <si>
    <t>100 % CC  dossier (dépôt Celene) + 1 écrit 1h30
- si hybridation : en présentiel
- si distanciel: via CELENE</t>
  </si>
  <si>
    <t>100 % CT écrit 1h30
 - si hybridation :  en présentiel 
- si distanciel : via CELENE</t>
  </si>
  <si>
    <t xml:space="preserve">100 % CC :
- si hybridation : au moins une épreuve en présentiel (+ CELENE)
- si distanciel : devoirs CELENE </t>
  </si>
  <si>
    <t>100 % CT - devoir écrit 2h00
- si hybridation : présentiel
- si distanciel : via CELENE</t>
  </si>
  <si>
    <t>100%CC, test en ligne + Dossier</t>
  </si>
  <si>
    <t>100 % CT Oral 15-20min</t>
  </si>
  <si>
    <t>Test en ligne</t>
  </si>
  <si>
    <t>100 % CC  écrit 2h + oral
- si hybridation : écrit en présentiel
- si distanciel: via CELENE</t>
  </si>
  <si>
    <t>100 % CT  écrit 2h
- si hybridation : en présentiel
- si distanciel: via CELENE</t>
  </si>
  <si>
    <t>100% CC oral (15 minutes) + 3 DM</t>
  </si>
  <si>
    <t>100% CT oral (15 minutes) + 1 DM</t>
  </si>
  <si>
    <t>100% CT Oral 15-20min</t>
  </si>
  <si>
    <t>Ecrit + oral</t>
  </si>
  <si>
    <t>Ecrit 2h
- si hybridation : en présentiel
- si distanciel: via CELENE</t>
  </si>
  <si>
    <t>100 %CT oral sur Teams 20 min</t>
  </si>
  <si>
    <t>100 % CC 
2 dossiers (dépôt Celene)</t>
  </si>
  <si>
    <t>100 % CT 
2 dossiers (dépôt Celene) + 1 oral 15-20 min</t>
  </si>
  <si>
    <t>2 dossiers</t>
  </si>
  <si>
    <r>
      <t xml:space="preserve">Oral </t>
    </r>
    <r>
      <rPr>
        <sz val="10"/>
        <color rgb="FFFF0000"/>
        <rFont val="Arial"/>
        <family val="2"/>
      </rPr>
      <t>+ dossiers</t>
    </r>
  </si>
  <si>
    <t>100% CC dossier (dépôt Celene) + écrit Celene</t>
  </si>
  <si>
    <t>100 % CT dossier (dépôt Celene) + Oral 15-20 min</t>
  </si>
  <si>
    <t>dossier + Ecrit</t>
  </si>
  <si>
    <t>100 % CT (dossier) dépôt du sujet et retour des copies sur CELENE</t>
  </si>
  <si>
    <t>100 % CC</t>
  </si>
  <si>
    <t>100% CT (dossier) dépôt du sujet et retour des copies sur CELENE</t>
  </si>
  <si>
    <t>100% CC ecrit et/ou oral en présentiel ou en ligne temps limité</t>
  </si>
  <si>
    <t>100% CT écrit et/ou oral en presentiel ou ligne en temps limité  (écrit =2h ou oral 15mins)</t>
  </si>
  <si>
    <t>DM sans temps limité, 
dépôt sujet sur CELENE le xx/06,
copie à rendre au plus tard le xx/06 sur mon adresse email emiliejanton@yahoo.fr, cmasarrre@yahoo.fr</t>
  </si>
  <si>
    <t>pas d'intervenant au 11/09/2020</t>
  </si>
  <si>
    <r>
      <t xml:space="preserve">Linguistique anglaise S5 </t>
    </r>
    <r>
      <rPr>
        <sz val="10"/>
        <color rgb="FFFF0000"/>
        <rFont val="Arial"/>
        <family val="2"/>
      </rPr>
      <t>(pour 2020/2021 uniquement, pour raison de santé 18HTD remplacées par 12HCM)</t>
    </r>
  </si>
  <si>
    <t>0 au lieu de 18</t>
  </si>
  <si>
    <t>12 au lieu de 0</t>
  </si>
  <si>
    <t>100% CC dont DEVOIR MAISON</t>
  </si>
  <si>
    <t>100% CT
DEVOIR MAISON</t>
  </si>
  <si>
    <t>100% CT oral à distance 15 min. Contacter enseignant au préalable par téléphone</t>
  </si>
  <si>
    <t xml:space="preserve">MODALITES EPREUVE(S) REMPLACEMENT HYPOTHESE 1 SESSION 1
Préciser : 
1) quotité CC / CT
2) nature (DM ou Test en ligne ou QCM) et durée épreuve
3) si dépôt sujet et copie par mail ou sur CELENE
4) si temps limité ou non </t>
  </si>
  <si>
    <t xml:space="preserve">MODALITES EPREUVE(S) REMPLACEMENT  HYPOTHESE 1 SESSION DE RATTRAPAGE
Préciser : 
1) nature (DM ou Test en ligne ou QCM) et durée épreuve
2) si dépôt sujet et copie par mail ou sur CELENE
3) si temps limité ou non </t>
  </si>
  <si>
    <t xml:space="preserve">MODALITES EPREUVE(S) REMPLACEMENT HYPOTHESE 2 SESSION DE RATTRAPAGE
Préciser : 
1) nature (DM ou Test en ligne ou QCM) et durée épreuve
2) si dépôt sujet et copie par mail ou sur CELENE
3) si temps limité ou non </t>
  </si>
  <si>
    <t xml:space="preserve">MODALITES EPREUVE(S) REMPLACEMENT  HYPOTHESE 2 SESSION 1
Préciser : 
1) quotité CC / CT
2) nature (DM ou Test en ligne ou QCM) et durée épreuve
3) si dépôt sujet et copie par mail ou sur CELENE
4) si temps limité ou non </t>
  </si>
  <si>
    <r>
      <t xml:space="preserve">L3 LLCER et LEA parc. MEF FLE </t>
    </r>
    <r>
      <rPr>
        <sz val="10"/>
        <color rgb="FFFF0000"/>
        <rFont val="Arial"/>
        <family val="2"/>
      </rPr>
      <t>et L3 SDL parc. MEF FLE</t>
    </r>
  </si>
  <si>
    <r>
      <rPr>
        <sz val="10"/>
        <color rgb="FFFF0000"/>
        <rFont val="Arial"/>
        <family val="2"/>
      </rPr>
      <t>L3 SDL</t>
    </r>
    <r>
      <rPr>
        <sz val="10"/>
        <color indexed="8"/>
        <rFont val="Arial"/>
        <family val="2"/>
      </rPr>
      <t>, LLCER et LEA  parc.  MEF-FLE</t>
    </r>
  </si>
  <si>
    <r>
      <t xml:space="preserve">Oral </t>
    </r>
    <r>
      <rPr>
        <sz val="10"/>
        <color rgb="FFFF0000"/>
        <rFont val="Arial"/>
        <family val="2"/>
      </rPr>
      <t>+ dossier</t>
    </r>
  </si>
  <si>
    <t>Ecrit + dossier</t>
  </si>
  <si>
    <t>100% CT à distance sur Célène</t>
  </si>
  <si>
    <t xml:space="preserve">30 min. ou 1h00 </t>
  </si>
  <si>
    <t>100 % CC écrit à déposer sur CELENE 30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</si>
</sst>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theme="1"/>
      <name val="Calibri"/>
      <family val="2"/>
      <scheme val="minor"/>
    </font>
    <font>
      <sz val="11"/>
      <color theme="1"/>
      <name val="Calibri"/>
      <family val="2"/>
      <scheme val="minor"/>
    </font>
    <font>
      <b/>
      <sz val="11"/>
      <color theme="1"/>
      <name val="Calibri"/>
      <family val="2"/>
      <scheme val="minor"/>
    </font>
    <font>
      <b/>
      <sz val="10"/>
      <color indexed="8"/>
      <name val="Arial"/>
      <family val="2"/>
    </font>
    <font>
      <b/>
      <sz val="10"/>
      <name val="Arial"/>
      <family val="2"/>
    </font>
    <font>
      <b/>
      <sz val="10"/>
      <color theme="1"/>
      <name val="Arial"/>
      <family val="2"/>
    </font>
    <font>
      <b/>
      <sz val="10"/>
      <color rgb="FFFF0000"/>
      <name val="Arial"/>
      <family val="2"/>
    </font>
    <font>
      <b/>
      <sz val="12"/>
      <color rgb="FFFF0000"/>
      <name val="Arial"/>
      <family val="2"/>
    </font>
    <font>
      <sz val="12"/>
      <color rgb="FFFF0000"/>
      <name val="Arial"/>
      <family val="2"/>
    </font>
    <font>
      <sz val="10"/>
      <color indexed="8"/>
      <name val="Arial"/>
      <family val="2"/>
    </font>
    <font>
      <sz val="10"/>
      <color theme="1"/>
      <name val="Arial"/>
      <family val="2"/>
    </font>
    <font>
      <sz val="10"/>
      <name val="Arial"/>
      <family val="2"/>
    </font>
    <font>
      <b/>
      <sz val="10"/>
      <color indexed="15"/>
      <name val="Arial"/>
      <family val="2"/>
    </font>
    <font>
      <b/>
      <sz val="10"/>
      <color indexed="16"/>
      <name val="Arial"/>
      <family val="2"/>
    </font>
    <font>
      <b/>
      <sz val="10"/>
      <color theme="8" tint="-0.499984740745262"/>
      <name val="Arial"/>
      <family val="2"/>
    </font>
    <font>
      <b/>
      <i/>
      <sz val="10"/>
      <color indexed="15"/>
      <name val="Arial"/>
      <family val="2"/>
    </font>
    <font>
      <b/>
      <i/>
      <sz val="10"/>
      <color rgb="FFFF0000"/>
      <name val="Arial"/>
      <family val="2"/>
    </font>
    <font>
      <sz val="10"/>
      <color rgb="FFFF0000"/>
      <name val="Arial"/>
      <family val="2"/>
    </font>
    <font>
      <strike/>
      <sz val="10"/>
      <name val="Arial"/>
      <family val="2"/>
    </font>
    <font>
      <sz val="11"/>
      <color indexed="8"/>
      <name val="Arial"/>
      <family val="2"/>
    </font>
    <font>
      <sz val="12"/>
      <color indexed="8"/>
      <name val="Arial"/>
      <family val="2"/>
    </font>
    <font>
      <sz val="11"/>
      <color theme="1"/>
      <name val="Arial"/>
      <family val="2"/>
    </font>
    <font>
      <sz val="11"/>
      <name val="Arial"/>
      <family val="2"/>
    </font>
    <font>
      <sz val="10"/>
      <color rgb="FFFFFF00"/>
      <name val="Arial"/>
      <family val="2"/>
    </font>
    <font>
      <sz val="10"/>
      <color rgb="FFFF00FF"/>
      <name val="Arial"/>
      <family val="2"/>
    </font>
    <font>
      <b/>
      <sz val="10"/>
      <color rgb="FFFF00FF"/>
      <name val="Arial"/>
      <family val="2"/>
    </font>
    <font>
      <sz val="12"/>
      <name val="Arial"/>
      <family val="2"/>
    </font>
    <font>
      <sz val="12"/>
      <color indexed="8"/>
      <name val="Verdana"/>
      <family val="2"/>
    </font>
    <font>
      <strike/>
      <sz val="10"/>
      <color rgb="FFFF0000"/>
      <name val="Arial"/>
      <family val="2"/>
    </font>
    <font>
      <sz val="10"/>
      <name val="Arial"/>
      <family val="2"/>
      <charset val="1"/>
    </font>
    <font>
      <sz val="11"/>
      <color rgb="FFFF0000"/>
      <name val="Arial"/>
      <family val="2"/>
    </font>
    <font>
      <b/>
      <sz val="10"/>
      <color rgb="FF7030A0"/>
      <name val="Arial"/>
      <family val="2"/>
    </font>
    <font>
      <b/>
      <sz val="12"/>
      <color indexed="8"/>
      <name val="Arial"/>
      <family val="2"/>
    </font>
    <font>
      <b/>
      <sz val="11"/>
      <color theme="1"/>
      <name val="Arial"/>
      <family val="2"/>
    </font>
    <font>
      <sz val="10"/>
      <color indexed="8"/>
      <name val="Calibri"/>
      <family val="2"/>
      <scheme val="minor"/>
    </font>
    <font>
      <sz val="10"/>
      <color theme="1"/>
      <name val="Calibri"/>
      <family val="2"/>
      <scheme val="minor"/>
    </font>
    <font>
      <i/>
      <sz val="10"/>
      <name val="Arial"/>
      <family val="2"/>
    </font>
    <font>
      <b/>
      <sz val="11"/>
      <color rgb="FFFF0000"/>
      <name val="Calibri"/>
      <family val="2"/>
      <scheme val="minor"/>
    </font>
    <font>
      <b/>
      <u/>
      <sz val="11"/>
      <color theme="1"/>
      <name val="Calibri"/>
      <family val="2"/>
      <scheme val="minor"/>
    </font>
    <font>
      <sz val="10"/>
      <color rgb="FF000000"/>
      <name val="Symbol"/>
      <family val="1"/>
      <charset val="2"/>
    </font>
    <font>
      <sz val="7"/>
      <color rgb="FF000000"/>
      <name val="Times New Roman"/>
      <family val="1"/>
    </font>
    <font>
      <sz val="10"/>
      <color rgb="FF000000"/>
      <name val="Trebuchet MS"/>
      <family val="2"/>
    </font>
    <font>
      <sz val="10"/>
      <name val="Trebuchet MS"/>
      <family val="2"/>
    </font>
    <font>
      <b/>
      <sz val="10"/>
      <name val="Trebuchet MS"/>
      <family val="2"/>
    </font>
    <font>
      <b/>
      <sz val="10"/>
      <color rgb="FF000000"/>
      <name val="Trebuchet MS"/>
      <family val="2"/>
    </font>
    <font>
      <b/>
      <u/>
      <sz val="10"/>
      <color rgb="FF000000"/>
      <name val="Trebuchet MS"/>
      <family val="2"/>
    </font>
    <font>
      <sz val="10"/>
      <color rgb="FF00000A"/>
      <name val="Symbol"/>
      <family val="1"/>
      <charset val="2"/>
    </font>
    <font>
      <sz val="7"/>
      <color rgb="FF00000A"/>
      <name val="Times New Roman"/>
      <family val="1"/>
    </font>
    <font>
      <sz val="10"/>
      <color rgb="FF00000A"/>
      <name val="Trebuchet MS"/>
      <family val="2"/>
    </font>
    <font>
      <b/>
      <sz val="11"/>
      <color indexed="8"/>
      <name val="Arial"/>
      <family val="2"/>
    </font>
    <font>
      <b/>
      <sz val="11"/>
      <color rgb="FFFF0000"/>
      <name val="Arial"/>
      <family val="2"/>
    </font>
    <font>
      <sz val="9"/>
      <color rgb="FFFF0000"/>
      <name val="Arial"/>
      <family val="2"/>
    </font>
  </fonts>
  <fills count="31">
    <fill>
      <patternFill patternType="none"/>
    </fill>
    <fill>
      <patternFill patternType="gray125"/>
    </fill>
    <fill>
      <patternFill patternType="solid">
        <fgColor theme="4" tint="0.59999389629810485"/>
        <bgColor indexed="65"/>
      </patternFill>
    </fill>
    <fill>
      <patternFill patternType="solid">
        <fgColor rgb="FFCCCCFF"/>
        <bgColor indexed="64"/>
      </patternFill>
    </fill>
    <fill>
      <patternFill patternType="solid">
        <fgColor rgb="FFFFFF00"/>
        <bgColor indexed="64"/>
      </patternFill>
    </fill>
    <fill>
      <patternFill patternType="solid">
        <fgColor rgb="FFFFFF00"/>
        <bgColor rgb="FFB9CDE5"/>
      </patternFill>
    </fill>
    <fill>
      <patternFill patternType="solid">
        <fgColor rgb="FFFFFF00"/>
        <bgColor rgb="FFCCCCFF"/>
      </patternFill>
    </fill>
    <fill>
      <patternFill patternType="solid">
        <fgColor rgb="FFCCFFCC"/>
        <bgColor indexed="64"/>
      </patternFill>
    </fill>
    <fill>
      <patternFill patternType="solid">
        <fgColor theme="5" tint="0.59999389629810485"/>
        <bgColor indexed="64"/>
      </patternFill>
    </fill>
    <fill>
      <patternFill patternType="solid">
        <fgColor rgb="FFFDEEE3"/>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EDE9FD"/>
        <bgColor indexed="64"/>
      </patternFill>
    </fill>
    <fill>
      <patternFill patternType="solid">
        <fgColor theme="0" tint="-0.34998626667073579"/>
        <bgColor indexed="64"/>
      </patternFill>
    </fill>
    <fill>
      <patternFill patternType="solid">
        <fgColor rgb="FF00FFFF"/>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rgb="FFC00000"/>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FFFF00"/>
        <bgColor rgb="FFEBF1DE"/>
      </patternFill>
    </fill>
    <fill>
      <patternFill patternType="solid">
        <fgColor theme="4" tint="0.79998168889431442"/>
        <bgColor indexed="64"/>
      </patternFill>
    </fill>
    <fill>
      <patternFill patternType="solid">
        <fgColor rgb="FF99CCFF"/>
        <bgColor indexed="64"/>
      </patternFill>
    </fill>
    <fill>
      <patternFill patternType="solid">
        <fgColor rgb="FFE5E0EC"/>
        <bgColor indexed="64"/>
      </patternFill>
    </fill>
    <fill>
      <patternFill patternType="solid">
        <fgColor rgb="FFFEDEF8"/>
        <bgColor indexed="64"/>
      </patternFill>
    </fill>
    <fill>
      <patternFill patternType="solid">
        <fgColor rgb="FF00FFCC"/>
        <bgColor indexed="64"/>
      </patternFill>
    </fill>
  </fills>
  <borders count="35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9"/>
      </top>
      <bottom/>
      <diagonal/>
    </border>
    <border>
      <left style="thin">
        <color indexed="8"/>
      </left>
      <right/>
      <top style="thin">
        <color indexed="8"/>
      </top>
      <bottom/>
      <diagonal/>
    </border>
    <border>
      <left style="thin">
        <color auto="1"/>
      </left>
      <right style="thin">
        <color auto="1"/>
      </right>
      <top style="thin">
        <color indexed="64"/>
      </top>
      <bottom style="thin">
        <color auto="1"/>
      </bottom>
      <diagonal/>
    </border>
    <border>
      <left style="thin">
        <color indexed="8"/>
      </left>
      <right/>
      <top/>
      <bottom style="thin">
        <color auto="1"/>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bottom style="thin">
        <color auto="1"/>
      </bottom>
      <diagonal/>
    </border>
    <border>
      <left style="thin">
        <color auto="1"/>
      </left>
      <right style="thin">
        <color auto="1"/>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auto="1"/>
      </bottom>
      <diagonal/>
    </border>
    <border>
      <left style="thin">
        <color indexed="64"/>
      </left>
      <right style="medium">
        <color indexed="64"/>
      </right>
      <top style="thin">
        <color indexed="64"/>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64"/>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diagonal/>
    </border>
    <border>
      <left style="thin">
        <color indexed="64"/>
      </left>
      <right style="thin">
        <color indexed="8"/>
      </right>
      <top style="thin">
        <color indexed="8"/>
      </top>
      <bottom/>
      <diagonal/>
    </border>
    <border>
      <left/>
      <right style="thin">
        <color indexed="8"/>
      </right>
      <top style="thin">
        <color indexed="8"/>
      </top>
      <bottom/>
      <diagonal/>
    </border>
    <border>
      <left style="thin">
        <color indexed="64"/>
      </left>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9"/>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9"/>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9"/>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style="thin">
        <color indexed="8"/>
      </left>
      <right/>
      <top style="thin">
        <color indexed="8"/>
      </top>
      <bottom/>
      <diagonal/>
    </border>
    <border>
      <left style="thin">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64"/>
      </top>
      <bottom style="thin">
        <color indexed="64"/>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style="thin">
        <color indexed="8"/>
      </bottom>
      <diagonal/>
    </border>
    <border>
      <left style="thin">
        <color indexed="9"/>
      </left>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9"/>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9"/>
      </top>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diagonal/>
    </border>
    <border>
      <left style="thin">
        <color indexed="64"/>
      </left>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9"/>
      </left>
      <right/>
      <top style="thin">
        <color indexed="8"/>
      </top>
      <bottom style="thin">
        <color indexed="8"/>
      </bottom>
      <diagonal/>
    </border>
    <border>
      <left/>
      <right style="thin">
        <color indexed="8"/>
      </right>
      <top style="thin">
        <color indexed="8"/>
      </top>
      <bottom style="thin">
        <color indexed="8"/>
      </bottom>
      <diagonal/>
    </border>
    <border>
      <left/>
      <right style="thin">
        <color auto="1"/>
      </right>
      <top style="thin">
        <color indexed="64"/>
      </top>
      <bottom style="thin">
        <color auto="1"/>
      </bottom>
      <diagonal/>
    </border>
    <border>
      <left/>
      <right style="thin">
        <color indexed="8"/>
      </right>
      <top style="thin">
        <color indexed="8"/>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auto="1"/>
      </left>
      <right/>
      <top style="thin">
        <color auto="1"/>
      </top>
      <bottom style="thin">
        <color auto="1"/>
      </bottom>
      <diagonal/>
    </border>
    <border>
      <left/>
      <right/>
      <top style="thin">
        <color indexed="8"/>
      </top>
      <bottom style="thin">
        <color indexed="8"/>
      </bottom>
      <diagonal/>
    </border>
    <border>
      <left style="thin">
        <color indexed="9"/>
      </left>
      <right/>
      <top style="thin">
        <color indexed="8"/>
      </top>
      <bottom style="thin">
        <color indexed="8"/>
      </bottom>
      <diagonal/>
    </border>
    <border>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64"/>
      </top>
      <bottom style="thin">
        <color auto="1"/>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top style="thin">
        <color indexed="64"/>
      </top>
      <bottom style="thin">
        <color indexed="8"/>
      </bottom>
      <diagonal/>
    </border>
    <border>
      <left style="thin">
        <color auto="1"/>
      </left>
      <right style="thin">
        <color auto="1"/>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indexed="64"/>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indexed="64"/>
      </top>
      <bottom style="thin">
        <color auto="1"/>
      </bottom>
      <diagonal/>
    </border>
    <border>
      <left/>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8"/>
      </left>
      <right style="thin">
        <color indexed="64"/>
      </right>
      <top style="thin">
        <color indexed="8"/>
      </top>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thin">
        <color auto="1"/>
      </bottom>
      <diagonal/>
    </border>
    <border>
      <left/>
      <right style="medium">
        <color indexed="64"/>
      </right>
      <top style="thin">
        <color indexed="64"/>
      </top>
      <bottom style="thin">
        <color auto="1"/>
      </bottom>
      <diagonal/>
    </border>
  </borders>
  <cellStyleXfs count="9">
    <xf numFmtId="0" fontId="0" fillId="0" borderId="0"/>
    <xf numFmtId="9" fontId="1" fillId="0" borderId="0" applyFont="0" applyFill="0" applyBorder="0" applyAlignment="0" applyProtection="0"/>
    <xf numFmtId="0" fontId="1" fillId="2" borderId="0" applyNumberFormat="0" applyBorder="0" applyAlignment="0" applyProtection="0"/>
    <xf numFmtId="0" fontId="11" fillId="0" borderId="0"/>
    <xf numFmtId="9" fontId="1" fillId="0" borderId="0" applyFont="0" applyFill="0" applyBorder="0" applyAlignment="0" applyProtection="0"/>
    <xf numFmtId="0" fontId="1" fillId="0" borderId="0"/>
    <xf numFmtId="0" fontId="1" fillId="0" borderId="0"/>
    <xf numFmtId="0" fontId="27" fillId="0" borderId="0" applyNumberFormat="0" applyFill="0" applyBorder="0" applyProtection="0">
      <alignment vertical="top" wrapText="1"/>
    </xf>
    <xf numFmtId="0" fontId="1" fillId="0" borderId="0"/>
  </cellStyleXfs>
  <cellXfs count="2744">
    <xf numFmtId="0" fontId="0" fillId="0" borderId="0" xfId="0"/>
    <xf numFmtId="0" fontId="9" fillId="0" borderId="0" xfId="0" applyNumberFormat="1" applyFont="1" applyFill="1" applyAlignment="1">
      <alignment vertical="center" wrapText="1"/>
    </xf>
    <xf numFmtId="0" fontId="9" fillId="0" borderId="0" xfId="0" applyNumberFormat="1" applyFont="1" applyAlignment="1">
      <alignment vertical="center" wrapText="1"/>
    </xf>
    <xf numFmtId="0" fontId="10" fillId="0" borderId="0" xfId="0" applyFont="1" applyAlignment="1">
      <alignment vertical="center" wrapText="1"/>
    </xf>
    <xf numFmtId="1" fontId="6" fillId="4" borderId="22" xfId="0" applyNumberFormat="1" applyFont="1" applyFill="1" applyBorder="1" applyAlignment="1">
      <alignment horizontal="center" vertic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0" fontId="5" fillId="3" borderId="16" xfId="0" applyFont="1" applyFill="1" applyBorder="1" applyAlignment="1">
      <alignment horizontal="center" vertical="center"/>
    </xf>
    <xf numFmtId="0" fontId="5" fillId="3" borderId="4"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13" xfId="0" applyFont="1" applyFill="1" applyBorder="1" applyAlignment="1">
      <alignment horizontal="center" vertical="center"/>
    </xf>
    <xf numFmtId="1" fontId="3" fillId="8" borderId="25" xfId="0" applyNumberFormat="1" applyFont="1" applyFill="1" applyBorder="1" applyAlignment="1">
      <alignment horizontal="center" vertical="center" wrapText="1"/>
    </xf>
    <xf numFmtId="0" fontId="3" fillId="8" borderId="25" xfId="0" applyNumberFormat="1" applyFont="1" applyFill="1" applyBorder="1" applyAlignment="1">
      <alignment horizontal="center" vertical="center" wrapText="1"/>
    </xf>
    <xf numFmtId="0" fontId="11" fillId="8" borderId="25" xfId="0" applyNumberFormat="1" applyFont="1" applyFill="1" applyBorder="1" applyAlignment="1">
      <alignment horizontal="center" vertical="center" wrapText="1"/>
    </xf>
    <xf numFmtId="1" fontId="9" fillId="8" borderId="25" xfId="0" applyNumberFormat="1" applyFont="1" applyFill="1" applyBorder="1" applyAlignment="1">
      <alignment horizontal="center" vertical="center" wrapText="1"/>
    </xf>
    <xf numFmtId="1" fontId="9" fillId="8" borderId="26" xfId="0" applyNumberFormat="1" applyFont="1" applyFill="1" applyBorder="1" applyAlignment="1">
      <alignment horizontal="center" vertical="center" wrapText="1"/>
    </xf>
    <xf numFmtId="1" fontId="9" fillId="8" borderId="27" xfId="0" applyNumberFormat="1" applyFont="1" applyFill="1" applyBorder="1" applyAlignment="1">
      <alignment horizontal="center" vertical="center" wrapText="1"/>
    </xf>
    <xf numFmtId="1" fontId="9" fillId="8" borderId="28" xfId="0" applyNumberFormat="1" applyFont="1" applyFill="1" applyBorder="1" applyAlignment="1">
      <alignment horizontal="center" vertical="center" wrapText="1"/>
    </xf>
    <xf numFmtId="1" fontId="9" fillId="8" borderId="29" xfId="0" applyNumberFormat="1" applyFont="1" applyFill="1" applyBorder="1" applyAlignment="1">
      <alignment horizontal="center" vertical="center" wrapText="1"/>
    </xf>
    <xf numFmtId="1" fontId="9" fillId="8" borderId="14" xfId="0" applyNumberFormat="1" applyFont="1" applyFill="1" applyBorder="1" applyAlignment="1">
      <alignment horizontal="center" vertical="center" wrapText="1"/>
    </xf>
    <xf numFmtId="1" fontId="9" fillId="8" borderId="15" xfId="0" applyNumberFormat="1" applyFont="1" applyFill="1" applyBorder="1" applyAlignment="1">
      <alignment horizontal="center" vertical="center" wrapText="1"/>
    </xf>
    <xf numFmtId="1" fontId="9" fillId="9" borderId="27" xfId="0" applyNumberFormat="1" applyFont="1" applyFill="1" applyBorder="1" applyAlignment="1">
      <alignment horizontal="center" vertical="center" wrapText="1"/>
    </xf>
    <xf numFmtId="1" fontId="9" fillId="9" borderId="26" xfId="0" applyNumberFormat="1" applyFont="1" applyFill="1" applyBorder="1" applyAlignment="1">
      <alignment horizontal="center" vertical="center" wrapText="1"/>
    </xf>
    <xf numFmtId="1" fontId="9" fillId="8" borderId="27" xfId="0" applyNumberFormat="1" applyFont="1" applyFill="1" applyBorder="1" applyAlignment="1">
      <alignment horizontal="left" vertical="center" wrapText="1"/>
    </xf>
    <xf numFmtId="0" fontId="12" fillId="8" borderId="25" xfId="0" applyNumberFormat="1" applyFont="1" applyFill="1" applyBorder="1" applyAlignment="1">
      <alignment horizontal="center" vertical="center" wrapText="1"/>
    </xf>
    <xf numFmtId="1" fontId="11" fillId="8" borderId="25" xfId="0" applyNumberFormat="1" applyFont="1" applyFill="1" applyBorder="1" applyAlignment="1">
      <alignment horizontal="center" vertical="center" wrapText="1"/>
    </xf>
    <xf numFmtId="1" fontId="13" fillId="8" borderId="25" xfId="0" applyNumberFormat="1" applyFont="1" applyFill="1" applyBorder="1" applyAlignment="1">
      <alignment horizontal="center" vertical="center" wrapText="1"/>
    </xf>
    <xf numFmtId="0" fontId="9" fillId="0" borderId="25" xfId="0" applyNumberFormat="1" applyFont="1" applyBorder="1" applyAlignment="1">
      <alignment vertical="center"/>
    </xf>
    <xf numFmtId="0" fontId="3" fillId="0" borderId="25" xfId="0" applyNumberFormat="1" applyFont="1" applyBorder="1" applyAlignment="1">
      <alignment horizontal="justify" vertical="center" wrapText="1"/>
    </xf>
    <xf numFmtId="0" fontId="11" fillId="0" borderId="25" xfId="0" applyNumberFormat="1" applyFont="1" applyBorder="1" applyAlignment="1">
      <alignment horizontal="center" vertical="center" wrapText="1"/>
    </xf>
    <xf numFmtId="0" fontId="9" fillId="10" borderId="25" xfId="0" applyNumberFormat="1" applyFont="1" applyFill="1" applyBorder="1" applyAlignment="1">
      <alignment horizontal="center" vertical="center" wrapText="1"/>
    </xf>
    <xf numFmtId="0" fontId="3" fillId="10" borderId="25" xfId="0" applyNumberFormat="1" applyFont="1" applyFill="1" applyBorder="1" applyAlignment="1">
      <alignment horizontal="center" vertical="center" wrapText="1"/>
    </xf>
    <xf numFmtId="1" fontId="9" fillId="10" borderId="25" xfId="0" applyNumberFormat="1" applyFont="1" applyFill="1" applyBorder="1" applyAlignment="1">
      <alignment horizontal="center" vertical="center"/>
    </xf>
    <xf numFmtId="0" fontId="9" fillId="10" borderId="26" xfId="0" applyNumberFormat="1" applyFont="1" applyFill="1" applyBorder="1" applyAlignment="1">
      <alignment horizontal="center" vertical="center" wrapText="1"/>
    </xf>
    <xf numFmtId="0" fontId="9" fillId="10" borderId="0" xfId="0" applyNumberFormat="1" applyFont="1" applyFill="1" applyBorder="1" applyAlignment="1">
      <alignment horizontal="center" vertical="center" wrapText="1"/>
    </xf>
    <xf numFmtId="0" fontId="11" fillId="11" borderId="30" xfId="3" applyFont="1" applyFill="1" applyBorder="1" applyAlignment="1" applyProtection="1">
      <alignment horizontal="center" vertical="center" wrapText="1"/>
    </xf>
    <xf numFmtId="0" fontId="11" fillId="11" borderId="31" xfId="3" applyFont="1" applyFill="1" applyBorder="1" applyAlignment="1" applyProtection="1">
      <alignment horizontal="center" vertical="center" wrapText="1"/>
    </xf>
    <xf numFmtId="1" fontId="9" fillId="10" borderId="26" xfId="0" applyNumberFormat="1" applyFont="1" applyFill="1" applyBorder="1" applyAlignment="1">
      <alignment horizontal="center" vertical="center" wrapText="1"/>
    </xf>
    <xf numFmtId="1" fontId="9" fillId="10" borderId="14" xfId="0" applyNumberFormat="1" applyFont="1" applyFill="1" applyBorder="1" applyAlignment="1">
      <alignment horizontal="center" vertical="center" wrapText="1"/>
    </xf>
    <xf numFmtId="1" fontId="9" fillId="10" borderId="15" xfId="0" applyNumberFormat="1" applyFont="1" applyFill="1" applyBorder="1" applyAlignment="1">
      <alignment horizontal="center" vertical="center" wrapText="1"/>
    </xf>
    <xf numFmtId="1" fontId="9" fillId="12" borderId="32" xfId="0" applyNumberFormat="1" applyFont="1" applyFill="1" applyBorder="1" applyAlignment="1">
      <alignment horizontal="center" vertical="center" wrapText="1"/>
    </xf>
    <xf numFmtId="0" fontId="9" fillId="10" borderId="0" xfId="0" applyNumberFormat="1" applyFont="1" applyFill="1" applyBorder="1" applyAlignment="1">
      <alignment horizontal="left" vertical="center" wrapText="1"/>
    </xf>
    <xf numFmtId="0" fontId="9" fillId="13" borderId="16" xfId="0" applyNumberFormat="1" applyFont="1" applyFill="1" applyBorder="1" applyAlignment="1">
      <alignment horizontal="center" vertical="center" wrapText="1"/>
    </xf>
    <xf numFmtId="0" fontId="9" fillId="13" borderId="4" xfId="0" applyNumberFormat="1" applyFont="1" applyFill="1" applyBorder="1" applyAlignment="1">
      <alignment horizontal="center" vertical="center" wrapText="1"/>
    </xf>
    <xf numFmtId="0" fontId="9" fillId="7" borderId="4" xfId="0" applyNumberFormat="1" applyFont="1" applyFill="1" applyBorder="1" applyAlignment="1">
      <alignment horizontal="center" vertical="center" wrapText="1"/>
    </xf>
    <xf numFmtId="0" fontId="9" fillId="7" borderId="13" xfId="0" applyNumberFormat="1" applyFont="1" applyFill="1" applyBorder="1" applyAlignment="1">
      <alignment horizontal="center" vertical="center" wrapText="1"/>
    </xf>
    <xf numFmtId="0" fontId="3" fillId="0" borderId="25" xfId="0" applyNumberFormat="1" applyFont="1" applyBorder="1" applyAlignment="1">
      <alignment horizontal="left" vertical="center" wrapText="1"/>
    </xf>
    <xf numFmtId="0" fontId="11" fillId="10" borderId="25" xfId="0" applyNumberFormat="1" applyFont="1" applyFill="1" applyBorder="1" applyAlignment="1">
      <alignment horizontal="center" vertical="center" wrapText="1"/>
    </xf>
    <xf numFmtId="1" fontId="9" fillId="10" borderId="25" xfId="0" applyNumberFormat="1" applyFont="1" applyFill="1" applyBorder="1" applyAlignment="1">
      <alignment horizontal="center" vertical="center" wrapText="1"/>
    </xf>
    <xf numFmtId="1" fontId="9" fillId="10" borderId="27" xfId="0" applyNumberFormat="1" applyFont="1" applyFill="1" applyBorder="1" applyAlignment="1">
      <alignment horizontal="center" vertical="center" wrapText="1"/>
    </xf>
    <xf numFmtId="1" fontId="9" fillId="10" borderId="28" xfId="0" applyNumberFormat="1" applyFont="1" applyFill="1" applyBorder="1" applyAlignment="1">
      <alignment horizontal="center" vertical="center" wrapText="1"/>
    </xf>
    <xf numFmtId="1" fontId="9" fillId="10" borderId="29" xfId="0" applyNumberFormat="1" applyFont="1" applyFill="1" applyBorder="1" applyAlignment="1">
      <alignment horizontal="center" vertical="center" wrapText="1"/>
    </xf>
    <xf numFmtId="1" fontId="9" fillId="10" borderId="27" xfId="0" applyNumberFormat="1" applyFont="1" applyFill="1" applyBorder="1" applyAlignment="1">
      <alignment horizontal="left" vertical="center" wrapText="1"/>
    </xf>
    <xf numFmtId="0" fontId="9" fillId="0" borderId="25" xfId="0" applyNumberFormat="1" applyFont="1" applyBorder="1" applyAlignment="1">
      <alignment horizontal="left" vertical="center" wrapText="1"/>
    </xf>
    <xf numFmtId="0" fontId="9" fillId="10" borderId="27" xfId="0" applyNumberFormat="1" applyFont="1" applyFill="1" applyBorder="1" applyAlignment="1">
      <alignment horizontal="center" vertical="center" wrapText="1"/>
    </xf>
    <xf numFmtId="0" fontId="9" fillId="10" borderId="27" xfId="0" applyNumberFormat="1" applyFont="1" applyFill="1" applyBorder="1" applyAlignment="1">
      <alignment horizontal="left" vertical="center" wrapText="1"/>
    </xf>
    <xf numFmtId="1" fontId="9" fillId="8" borderId="25" xfId="0" applyNumberFormat="1" applyFont="1" applyFill="1" applyBorder="1" applyAlignment="1">
      <alignment vertical="center"/>
    </xf>
    <xf numFmtId="0" fontId="14" fillId="8" borderId="25" xfId="0" applyNumberFormat="1" applyFont="1" applyFill="1" applyBorder="1" applyAlignment="1">
      <alignment horizontal="center" vertical="center" wrapText="1"/>
    </xf>
    <xf numFmtId="1" fontId="13" fillId="8" borderId="25" xfId="0" applyNumberFormat="1" applyFont="1" applyFill="1" applyBorder="1" applyAlignment="1">
      <alignment horizontal="center" vertical="center"/>
    </xf>
    <xf numFmtId="1" fontId="9" fillId="0" borderId="25" xfId="0" applyNumberFormat="1" applyFont="1" applyBorder="1" applyAlignment="1">
      <alignment vertical="center"/>
    </xf>
    <xf numFmtId="0" fontId="15" fillId="0" borderId="25" xfId="0" applyNumberFormat="1" applyFont="1" applyBorder="1" applyAlignment="1">
      <alignment horizontal="center" vertical="center" wrapText="1"/>
    </xf>
    <xf numFmtId="1" fontId="11" fillId="10" borderId="25" xfId="0" applyNumberFormat="1" applyFont="1" applyFill="1" applyBorder="1" applyAlignment="1">
      <alignment horizontal="center" vertical="center" wrapText="1"/>
    </xf>
    <xf numFmtId="1" fontId="3" fillId="10" borderId="25" xfId="0" applyNumberFormat="1" applyFont="1" applyFill="1" applyBorder="1" applyAlignment="1">
      <alignment horizontal="center" vertical="center" wrapText="1"/>
    </xf>
    <xf numFmtId="0" fontId="3" fillId="0" borderId="25" xfId="0" applyNumberFormat="1" applyFont="1" applyBorder="1" applyAlignment="1">
      <alignment vertical="center" wrapText="1"/>
    </xf>
    <xf numFmtId="0" fontId="9" fillId="0" borderId="25" xfId="0" applyFont="1" applyBorder="1" applyAlignment="1">
      <alignment vertical="center"/>
    </xf>
    <xf numFmtId="0" fontId="13" fillId="0" borderId="25" xfId="0" applyNumberFormat="1" applyFont="1" applyBorder="1" applyAlignment="1">
      <alignment horizontal="center" vertical="center" wrapText="1"/>
    </xf>
    <xf numFmtId="0" fontId="11" fillId="10" borderId="25" xfId="0" applyFont="1" applyFill="1" applyBorder="1" applyAlignment="1">
      <alignment horizontal="center" vertical="center" wrapText="1"/>
    </xf>
    <xf numFmtId="0" fontId="9" fillId="10" borderId="25" xfId="0" applyFont="1" applyFill="1" applyBorder="1" applyAlignment="1">
      <alignment horizontal="center" vertical="center" wrapText="1"/>
    </xf>
    <xf numFmtId="0" fontId="3" fillId="10" borderId="25" xfId="0" applyFont="1" applyFill="1" applyBorder="1" applyAlignment="1">
      <alignment horizontal="center" vertical="center" wrapText="1"/>
    </xf>
    <xf numFmtId="1" fontId="13" fillId="10" borderId="25" xfId="0" applyNumberFormat="1" applyFont="1" applyFill="1" applyBorder="1" applyAlignment="1">
      <alignment horizontal="center" vertical="center"/>
    </xf>
    <xf numFmtId="0" fontId="9" fillId="10" borderId="26" xfId="0" applyFont="1" applyFill="1" applyBorder="1" applyAlignment="1">
      <alignment horizontal="center" vertical="center" wrapText="1"/>
    </xf>
    <xf numFmtId="0" fontId="9" fillId="10" borderId="27" xfId="0" applyFont="1" applyFill="1" applyBorder="1" applyAlignment="1">
      <alignment horizontal="center" vertical="center" wrapText="1"/>
    </xf>
    <xf numFmtId="0" fontId="9" fillId="10" borderId="27" xfId="0" applyFont="1" applyFill="1" applyBorder="1" applyAlignment="1">
      <alignment horizontal="left" vertical="center" wrapText="1"/>
    </xf>
    <xf numFmtId="0" fontId="9" fillId="14" borderId="4" xfId="0" applyNumberFormat="1" applyFont="1" applyFill="1" applyBorder="1" applyAlignment="1">
      <alignment horizontal="center" vertical="center" wrapText="1"/>
    </xf>
    <xf numFmtId="0" fontId="9" fillId="0" borderId="25" xfId="0" applyNumberFormat="1" applyFont="1" applyBorder="1" applyAlignment="1">
      <alignment horizontal="center" vertical="center" wrapText="1"/>
    </xf>
    <xf numFmtId="0" fontId="9" fillId="0" borderId="33" xfId="0" applyNumberFormat="1" applyFont="1" applyBorder="1" applyAlignment="1">
      <alignment vertical="center"/>
    </xf>
    <xf numFmtId="0" fontId="9" fillId="0" borderId="33" xfId="0" applyNumberFormat="1" applyFont="1" applyBorder="1" applyAlignment="1">
      <alignment horizontal="center" vertical="center" wrapText="1"/>
    </xf>
    <xf numFmtId="0" fontId="11" fillId="10" borderId="33" xfId="0" applyNumberFormat="1" applyFont="1" applyFill="1" applyBorder="1" applyAlignment="1">
      <alignment horizontal="center" vertical="center" wrapText="1"/>
    </xf>
    <xf numFmtId="1" fontId="9" fillId="10" borderId="33" xfId="0" applyNumberFormat="1" applyFont="1" applyFill="1" applyBorder="1" applyAlignment="1">
      <alignment horizontal="center" vertical="center" wrapText="1"/>
    </xf>
    <xf numFmtId="1" fontId="3" fillId="10" borderId="1" xfId="0" applyNumberFormat="1" applyFont="1" applyFill="1" applyBorder="1" applyAlignment="1">
      <alignment horizontal="center" vertical="center" wrapText="1"/>
    </xf>
    <xf numFmtId="1" fontId="9" fillId="10" borderId="1" xfId="0" applyNumberFormat="1" applyFont="1" applyFill="1" applyBorder="1" applyAlignment="1">
      <alignment horizontal="center" vertical="center"/>
    </xf>
    <xf numFmtId="0" fontId="9" fillId="10" borderId="1" xfId="0" applyNumberFormat="1" applyFont="1" applyFill="1" applyBorder="1" applyAlignment="1">
      <alignment horizontal="center" vertical="center" wrapText="1"/>
    </xf>
    <xf numFmtId="0" fontId="9" fillId="10" borderId="34" xfId="0" applyNumberFormat="1" applyFont="1" applyFill="1" applyBorder="1" applyAlignment="1">
      <alignment horizontal="center" vertical="center" wrapText="1"/>
    </xf>
    <xf numFmtId="0" fontId="9" fillId="10" borderId="35" xfId="0" applyNumberFormat="1" applyFont="1" applyFill="1" applyBorder="1" applyAlignment="1">
      <alignment horizontal="center" vertical="center" wrapText="1"/>
    </xf>
    <xf numFmtId="1" fontId="9" fillId="10" borderId="36" xfId="0" applyNumberFormat="1" applyFont="1" applyFill="1" applyBorder="1" applyAlignment="1">
      <alignment horizontal="center" vertical="center" wrapText="1"/>
    </xf>
    <xf numFmtId="1" fontId="9" fillId="10" borderId="37" xfId="0" applyNumberFormat="1" applyFont="1" applyFill="1" applyBorder="1" applyAlignment="1">
      <alignment horizontal="center" vertical="center" wrapText="1"/>
    </xf>
    <xf numFmtId="1" fontId="9" fillId="10" borderId="3" xfId="0" applyNumberFormat="1" applyFont="1" applyFill="1" applyBorder="1" applyAlignment="1">
      <alignment horizontal="center" vertical="center" wrapText="1"/>
    </xf>
    <xf numFmtId="0" fontId="9" fillId="10" borderId="35" xfId="0" applyNumberFormat="1" applyFont="1" applyFill="1" applyBorder="1" applyAlignment="1">
      <alignment horizontal="left" vertical="center" wrapText="1"/>
    </xf>
    <xf numFmtId="1" fontId="3" fillId="15" borderId="25" xfId="0" applyNumberFormat="1" applyFont="1" applyFill="1" applyBorder="1" applyAlignment="1">
      <alignment horizontal="center" vertical="center" wrapText="1"/>
    </xf>
    <xf numFmtId="1" fontId="9" fillId="15" borderId="26" xfId="0" applyNumberFormat="1" applyFont="1" applyFill="1" applyBorder="1" applyAlignment="1">
      <alignment vertical="center" wrapText="1"/>
    </xf>
    <xf numFmtId="1" fontId="11" fillId="15" borderId="27" xfId="0" applyNumberFormat="1" applyFont="1" applyFill="1" applyBorder="1" applyAlignment="1">
      <alignment vertical="center"/>
    </xf>
    <xf numFmtId="1" fontId="9" fillId="15" borderId="27" xfId="0" applyNumberFormat="1" applyFont="1" applyFill="1" applyBorder="1" applyAlignment="1">
      <alignment vertical="center"/>
    </xf>
    <xf numFmtId="0" fontId="10" fillId="15" borderId="27" xfId="0" applyFont="1" applyFill="1" applyBorder="1" applyAlignment="1">
      <alignment vertical="center"/>
    </xf>
    <xf numFmtId="1" fontId="9" fillId="15" borderId="38" xfId="0" applyNumberFormat="1" applyFont="1" applyFill="1" applyBorder="1" applyAlignment="1">
      <alignment vertical="center"/>
    </xf>
    <xf numFmtId="1" fontId="9" fillId="15" borderId="14" xfId="0" applyNumberFormat="1" applyFont="1" applyFill="1" applyBorder="1" applyAlignment="1">
      <alignment vertical="center"/>
    </xf>
    <xf numFmtId="1" fontId="9" fillId="15" borderId="15" xfId="0" applyNumberFormat="1" applyFont="1" applyFill="1" applyBorder="1" applyAlignment="1">
      <alignment vertical="center"/>
    </xf>
    <xf numFmtId="0" fontId="10" fillId="15" borderId="27" xfId="0" applyFont="1" applyFill="1" applyBorder="1" applyAlignment="1">
      <alignment horizontal="left" vertical="center"/>
    </xf>
    <xf numFmtId="0" fontId="9" fillId="16" borderId="0" xfId="0" applyNumberFormat="1" applyFont="1" applyFill="1" applyBorder="1" applyAlignment="1">
      <alignment vertical="center"/>
    </xf>
    <xf numFmtId="0" fontId="9" fillId="16" borderId="0" xfId="0" applyNumberFormat="1" applyFont="1" applyFill="1" applyBorder="1" applyAlignment="1">
      <alignment horizontal="center" vertical="center" wrapText="1"/>
    </xf>
    <xf numFmtId="0" fontId="11" fillId="16" borderId="39" xfId="0" applyNumberFormat="1" applyFont="1" applyFill="1" applyBorder="1" applyAlignment="1">
      <alignment horizontal="center" vertical="center" wrapText="1"/>
    </xf>
    <xf numFmtId="1" fontId="9" fillId="16" borderId="39" xfId="0" applyNumberFormat="1" applyFont="1" applyFill="1" applyBorder="1" applyAlignment="1">
      <alignment horizontal="center" vertical="center" wrapText="1"/>
    </xf>
    <xf numFmtId="1" fontId="9" fillId="16" borderId="0" xfId="0" applyNumberFormat="1" applyFont="1" applyFill="1" applyBorder="1" applyAlignment="1">
      <alignment horizontal="center" vertical="center" wrapText="1"/>
    </xf>
    <xf numFmtId="1" fontId="3" fillId="16" borderId="40" xfId="0" applyNumberFormat="1" applyFont="1" applyFill="1" applyBorder="1" applyAlignment="1">
      <alignment horizontal="center" vertical="center" wrapText="1"/>
    </xf>
    <xf numFmtId="1" fontId="9" fillId="16" borderId="39" xfId="0" applyNumberFormat="1" applyFont="1" applyFill="1" applyBorder="1" applyAlignment="1">
      <alignment horizontal="center" vertical="center"/>
    </xf>
    <xf numFmtId="0" fontId="9" fillId="16" borderId="40" xfId="0" applyNumberFormat="1" applyFont="1" applyFill="1" applyBorder="1" applyAlignment="1">
      <alignment horizontal="center" vertical="center" wrapText="1"/>
    </xf>
    <xf numFmtId="1" fontId="9" fillId="16" borderId="13" xfId="0" applyNumberFormat="1" applyFont="1" applyFill="1" applyBorder="1" applyAlignment="1">
      <alignment horizontal="center" vertical="center" wrapText="1"/>
    </xf>
    <xf numFmtId="1" fontId="9" fillId="16" borderId="40" xfId="0" applyNumberFormat="1" applyFont="1" applyFill="1" applyBorder="1" applyAlignment="1">
      <alignment horizontal="center" vertical="center" wrapText="1"/>
    </xf>
    <xf numFmtId="1" fontId="9" fillId="16" borderId="14" xfId="0" applyNumberFormat="1" applyFont="1" applyFill="1" applyBorder="1" applyAlignment="1">
      <alignment horizontal="center" vertical="center" wrapText="1"/>
    </xf>
    <xf numFmtId="1" fontId="9" fillId="16" borderId="15" xfId="0" applyNumberFormat="1" applyFont="1" applyFill="1" applyBorder="1" applyAlignment="1">
      <alignment horizontal="center" vertical="center" wrapText="1"/>
    </xf>
    <xf numFmtId="0" fontId="9" fillId="0" borderId="0" xfId="0" applyNumberFormat="1" applyFont="1" applyAlignment="1">
      <alignment horizontal="center" vertical="center" wrapText="1"/>
    </xf>
    <xf numFmtId="0" fontId="9" fillId="16" borderId="0" xfId="0" applyNumberFormat="1" applyFont="1" applyFill="1" applyBorder="1" applyAlignment="1">
      <alignment horizontal="left" vertical="center" wrapText="1"/>
    </xf>
    <xf numFmtId="1" fontId="3" fillId="17" borderId="4" xfId="0" applyNumberFormat="1" applyFont="1" applyFill="1" applyBorder="1" applyAlignment="1">
      <alignment horizontal="center" vertical="center" wrapText="1"/>
    </xf>
    <xf numFmtId="0" fontId="3" fillId="17" borderId="4" xfId="0" applyNumberFormat="1" applyFont="1" applyFill="1" applyBorder="1" applyAlignment="1">
      <alignment horizontal="center" vertical="center" wrapText="1"/>
    </xf>
    <xf numFmtId="1" fontId="11" fillId="17" borderId="41" xfId="0" applyNumberFormat="1" applyFont="1" applyFill="1" applyBorder="1" applyAlignment="1">
      <alignment horizontal="center" vertical="center" wrapText="1"/>
    </xf>
    <xf numFmtId="1" fontId="9" fillId="17" borderId="41" xfId="0" applyNumberFormat="1" applyFont="1" applyFill="1" applyBorder="1" applyAlignment="1">
      <alignment horizontal="center" vertical="center" wrapText="1"/>
    </xf>
    <xf numFmtId="1" fontId="9" fillId="17" borderId="4" xfId="0" applyNumberFormat="1" applyFont="1" applyFill="1" applyBorder="1" applyAlignment="1">
      <alignment horizontal="center" vertical="center" wrapText="1"/>
    </xf>
    <xf numFmtId="1" fontId="3" fillId="17" borderId="41" xfId="0" applyNumberFormat="1" applyFont="1" applyFill="1" applyBorder="1" applyAlignment="1">
      <alignment horizontal="center" vertical="center" wrapText="1"/>
    </xf>
    <xf numFmtId="1" fontId="3" fillId="17" borderId="13" xfId="0" applyNumberFormat="1" applyFont="1" applyFill="1" applyBorder="1" applyAlignment="1">
      <alignment horizontal="center" vertical="center" wrapText="1"/>
    </xf>
    <xf numFmtId="1" fontId="3" fillId="17" borderId="42" xfId="0" applyNumberFormat="1" applyFont="1" applyFill="1" applyBorder="1" applyAlignment="1">
      <alignment horizontal="center" vertical="center" wrapText="1"/>
    </xf>
    <xf numFmtId="1" fontId="3" fillId="17" borderId="14" xfId="0" applyNumberFormat="1" applyFont="1" applyFill="1" applyBorder="1" applyAlignment="1">
      <alignment horizontal="center" vertical="center" wrapText="1"/>
    </xf>
    <xf numFmtId="1" fontId="3" fillId="17" borderId="15" xfId="0" applyNumberFormat="1" applyFont="1" applyFill="1" applyBorder="1" applyAlignment="1">
      <alignment horizontal="center" vertical="center" wrapText="1"/>
    </xf>
    <xf numFmtId="1" fontId="9" fillId="17" borderId="42" xfId="0" applyNumberFormat="1" applyFont="1" applyFill="1" applyBorder="1" applyAlignment="1">
      <alignment horizontal="left" vertical="center" wrapText="1"/>
    </xf>
    <xf numFmtId="0" fontId="6" fillId="17" borderId="4" xfId="0" applyNumberFormat="1" applyFont="1" applyFill="1" applyBorder="1" applyAlignment="1">
      <alignment horizontal="center" vertical="center" wrapText="1"/>
    </xf>
    <xf numFmtId="1" fontId="11" fillId="17" borderId="4" xfId="0" applyNumberFormat="1" applyFont="1" applyFill="1" applyBorder="1" applyAlignment="1">
      <alignment horizontal="center" vertical="center" wrapText="1"/>
    </xf>
    <xf numFmtId="1" fontId="9" fillId="17" borderId="13" xfId="0" applyNumberFormat="1" applyFont="1" applyFill="1" applyBorder="1" applyAlignment="1">
      <alignment horizontal="left" vertical="center" wrapText="1"/>
    </xf>
    <xf numFmtId="0" fontId="16" fillId="17" borderId="4" xfId="0" applyNumberFormat="1" applyFont="1" applyFill="1" applyBorder="1" applyAlignment="1">
      <alignment horizontal="center" vertical="center" wrapText="1"/>
    </xf>
    <xf numFmtId="1" fontId="9" fillId="17" borderId="10" xfId="0" applyNumberFormat="1" applyFont="1" applyFill="1" applyBorder="1" applyAlignment="1">
      <alignment horizontal="center" vertical="center" wrapText="1"/>
    </xf>
    <xf numFmtId="1" fontId="3" fillId="17" borderId="10" xfId="0" applyNumberFormat="1" applyFont="1" applyFill="1" applyBorder="1" applyAlignment="1">
      <alignment horizontal="center" vertical="center" wrapText="1"/>
    </xf>
    <xf numFmtId="1" fontId="3" fillId="17" borderId="43" xfId="0" applyNumberFormat="1" applyFont="1" applyFill="1" applyBorder="1" applyAlignment="1">
      <alignment horizontal="center" vertical="center" wrapText="1"/>
    </xf>
    <xf numFmtId="1" fontId="9" fillId="17" borderId="43" xfId="0" applyNumberFormat="1" applyFont="1" applyFill="1" applyBorder="1" applyAlignment="1">
      <alignment horizontal="left" vertical="center" wrapText="1"/>
    </xf>
    <xf numFmtId="0" fontId="9" fillId="10" borderId="18" xfId="0" applyNumberFormat="1" applyFont="1" applyFill="1" applyBorder="1" applyAlignment="1">
      <alignment vertical="center"/>
    </xf>
    <xf numFmtId="0" fontId="3" fillId="10" borderId="18" xfId="0" applyNumberFormat="1" applyFont="1" applyFill="1" applyBorder="1" applyAlignment="1">
      <alignment horizontal="left" vertical="center" wrapText="1"/>
    </xf>
    <xf numFmtId="0" fontId="11" fillId="10" borderId="18" xfId="0" applyNumberFormat="1" applyFont="1" applyFill="1" applyBorder="1" applyAlignment="1">
      <alignment horizontal="center" vertical="center" wrapText="1"/>
    </xf>
    <xf numFmtId="0" fontId="9" fillId="10" borderId="44" xfId="0" applyNumberFormat="1" applyFont="1" applyFill="1" applyBorder="1" applyAlignment="1">
      <alignment horizontal="center" vertical="center" wrapText="1"/>
    </xf>
    <xf numFmtId="0" fontId="3" fillId="10" borderId="44" xfId="0" applyNumberFormat="1" applyFont="1" applyFill="1" applyBorder="1" applyAlignment="1">
      <alignment horizontal="center" vertical="center" wrapText="1"/>
    </xf>
    <xf numFmtId="1" fontId="9" fillId="10" borderId="18" xfId="0" applyNumberFormat="1" applyFont="1" applyFill="1" applyBorder="1" applyAlignment="1">
      <alignment horizontal="center" vertical="center"/>
    </xf>
    <xf numFmtId="0" fontId="9" fillId="10" borderId="18" xfId="0" applyNumberFormat="1" applyFont="1" applyFill="1" applyBorder="1" applyAlignment="1">
      <alignment horizontal="center" vertical="center" wrapText="1"/>
    </xf>
    <xf numFmtId="0" fontId="9" fillId="10" borderId="45" xfId="0" applyNumberFormat="1" applyFont="1" applyFill="1" applyBorder="1" applyAlignment="1">
      <alignment horizontal="center" vertical="center" wrapText="1"/>
    </xf>
    <xf numFmtId="0" fontId="9" fillId="10" borderId="23" xfId="0" applyNumberFormat="1" applyFont="1" applyFill="1" applyBorder="1" applyAlignment="1">
      <alignment horizontal="center" vertical="center" wrapText="1"/>
    </xf>
    <xf numFmtId="1" fontId="9" fillId="10" borderId="21" xfId="0" applyNumberFormat="1" applyFont="1" applyFill="1" applyBorder="1" applyAlignment="1">
      <alignment horizontal="center" vertical="center" wrapText="1"/>
    </xf>
    <xf numFmtId="1" fontId="9" fillId="10" borderId="22" xfId="0" applyNumberFormat="1" applyFont="1" applyFill="1" applyBorder="1" applyAlignment="1">
      <alignment horizontal="center" vertical="center" wrapText="1"/>
    </xf>
    <xf numFmtId="1" fontId="9" fillId="10" borderId="44" xfId="0" applyNumberFormat="1" applyFont="1" applyFill="1" applyBorder="1" applyAlignment="1">
      <alignment horizontal="center" vertical="center" wrapText="1"/>
    </xf>
    <xf numFmtId="1" fontId="9" fillId="10" borderId="19" xfId="0" applyNumberFormat="1" applyFont="1" applyFill="1" applyBorder="1" applyAlignment="1">
      <alignment horizontal="center" vertical="center" wrapText="1"/>
    </xf>
    <xf numFmtId="0" fontId="9" fillId="10" borderId="23" xfId="0" applyNumberFormat="1" applyFont="1" applyFill="1" applyBorder="1" applyAlignment="1">
      <alignment horizontal="left" vertical="center" wrapText="1"/>
    </xf>
    <xf numFmtId="0" fontId="9" fillId="10" borderId="25" xfId="0" applyNumberFormat="1" applyFont="1" applyFill="1" applyBorder="1" applyAlignment="1">
      <alignment vertical="center"/>
    </xf>
    <xf numFmtId="0" fontId="3" fillId="10" borderId="25" xfId="0" applyNumberFormat="1" applyFont="1" applyFill="1" applyBorder="1" applyAlignment="1">
      <alignment horizontal="left" vertical="center" wrapText="1"/>
    </xf>
    <xf numFmtId="0" fontId="15" fillId="8" borderId="25" xfId="0" applyNumberFormat="1" applyFont="1" applyFill="1" applyBorder="1" applyAlignment="1">
      <alignment horizontal="center" vertical="center" wrapText="1"/>
    </xf>
    <xf numFmtId="1" fontId="9" fillId="8" borderId="25" xfId="0" applyNumberFormat="1" applyFont="1" applyFill="1" applyBorder="1" applyAlignment="1">
      <alignment horizontal="center" vertical="center"/>
    </xf>
    <xf numFmtId="0" fontId="9" fillId="10" borderId="25" xfId="0" applyNumberFormat="1" applyFont="1" applyFill="1" applyBorder="1" applyAlignment="1">
      <alignment horizontal="left" vertical="center" wrapText="1"/>
    </xf>
    <xf numFmtId="1" fontId="9" fillId="10" borderId="25" xfId="0" applyNumberFormat="1" applyFont="1" applyFill="1" applyBorder="1" applyAlignment="1">
      <alignment horizontal="left" vertical="center" wrapText="1"/>
    </xf>
    <xf numFmtId="0" fontId="6" fillId="8" borderId="25" xfId="0" applyNumberFormat="1" applyFont="1" applyFill="1" applyBorder="1" applyAlignment="1">
      <alignment horizontal="center" vertical="center" wrapText="1"/>
    </xf>
    <xf numFmtId="0" fontId="16" fillId="8" borderId="25" xfId="0" applyNumberFormat="1" applyFont="1" applyFill="1" applyBorder="1" applyAlignment="1">
      <alignment horizontal="center" vertical="center" wrapText="1"/>
    </xf>
    <xf numFmtId="1" fontId="9" fillId="8" borderId="25" xfId="0" applyNumberFormat="1" applyFont="1" applyFill="1" applyBorder="1" applyAlignment="1">
      <alignment horizontal="left" vertical="center" wrapText="1"/>
    </xf>
    <xf numFmtId="0" fontId="9" fillId="8" borderId="25" xfId="0" applyFont="1" applyFill="1" applyBorder="1" applyAlignment="1">
      <alignment vertical="center"/>
    </xf>
    <xf numFmtId="0" fontId="13" fillId="8" borderId="25" xfId="0" applyNumberFormat="1" applyFont="1" applyFill="1" applyBorder="1" applyAlignment="1">
      <alignment horizontal="center" vertical="center" wrapText="1"/>
    </xf>
    <xf numFmtId="0" fontId="11" fillId="8" borderId="25"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7" xfId="0" applyFont="1" applyFill="1" applyBorder="1" applyAlignment="1">
      <alignment horizontal="left" vertical="center" wrapText="1"/>
    </xf>
    <xf numFmtId="1" fontId="3" fillId="15" borderId="1" xfId="0" applyNumberFormat="1" applyFont="1" applyFill="1" applyBorder="1" applyAlignment="1">
      <alignment horizontal="center" vertical="center" wrapText="1"/>
    </xf>
    <xf numFmtId="1" fontId="9" fillId="15" borderId="3" xfId="0" applyNumberFormat="1" applyFont="1" applyFill="1" applyBorder="1" applyAlignment="1">
      <alignment vertical="center" wrapText="1"/>
    </xf>
    <xf numFmtId="0" fontId="10" fillId="15" borderId="35" xfId="0" applyFont="1" applyFill="1" applyBorder="1" applyAlignment="1">
      <alignment vertical="center"/>
    </xf>
    <xf numFmtId="0" fontId="10" fillId="15" borderId="35" xfId="0" applyFont="1" applyFill="1" applyBorder="1" applyAlignment="1">
      <alignment horizontal="left" vertical="center"/>
    </xf>
    <xf numFmtId="1" fontId="3" fillId="16" borderId="46" xfId="0" applyNumberFormat="1" applyFont="1" applyFill="1" applyBorder="1" applyAlignment="1">
      <alignment horizontal="center" vertical="center"/>
    </xf>
    <xf numFmtId="1" fontId="3" fillId="16" borderId="4" xfId="0" applyNumberFormat="1" applyFont="1" applyFill="1" applyBorder="1" applyAlignment="1">
      <alignment horizontal="center" vertical="center"/>
    </xf>
    <xf numFmtId="1" fontId="3" fillId="16" borderId="4" xfId="0" applyNumberFormat="1" applyFont="1" applyFill="1" applyBorder="1" applyAlignment="1">
      <alignment vertical="center" wrapText="1"/>
    </xf>
    <xf numFmtId="1" fontId="11" fillId="16" borderId="27" xfId="0" applyNumberFormat="1" applyFont="1" applyFill="1" applyBorder="1" applyAlignment="1">
      <alignment vertical="center"/>
    </xf>
    <xf numFmtId="1" fontId="9" fillId="16" borderId="27" xfId="0" applyNumberFormat="1" applyFont="1" applyFill="1" applyBorder="1" applyAlignment="1">
      <alignment vertical="center"/>
    </xf>
    <xf numFmtId="1" fontId="9" fillId="16" borderId="4" xfId="0" applyNumberFormat="1" applyFont="1" applyFill="1" applyBorder="1" applyAlignment="1">
      <alignment vertical="center"/>
    </xf>
    <xf numFmtId="1" fontId="9" fillId="16" borderId="14" xfId="0" applyNumberFormat="1" applyFont="1" applyFill="1" applyBorder="1" applyAlignment="1">
      <alignment vertical="center"/>
    </xf>
    <xf numFmtId="1" fontId="9" fillId="16" borderId="15" xfId="0" applyNumberFormat="1" applyFont="1" applyFill="1" applyBorder="1" applyAlignment="1">
      <alignment vertical="center"/>
    </xf>
    <xf numFmtId="1" fontId="9" fillId="16" borderId="47" xfId="0" applyNumberFormat="1" applyFont="1" applyFill="1" applyBorder="1" applyAlignment="1">
      <alignment horizontal="center" vertical="center"/>
    </xf>
    <xf numFmtId="1" fontId="9" fillId="16" borderId="27" xfId="0" applyNumberFormat="1" applyFont="1" applyFill="1" applyBorder="1" applyAlignment="1">
      <alignment horizontal="center" vertical="center"/>
    </xf>
    <xf numFmtId="1" fontId="9" fillId="16" borderId="4" xfId="0" applyNumberFormat="1" applyFont="1" applyFill="1" applyBorder="1" applyAlignment="1">
      <alignment horizontal="left" vertical="center"/>
    </xf>
    <xf numFmtId="0" fontId="3" fillId="18" borderId="25" xfId="0" applyNumberFormat="1" applyFont="1" applyFill="1" applyBorder="1" applyAlignment="1">
      <alignment horizontal="center" vertical="center" wrapText="1"/>
    </xf>
    <xf numFmtId="0" fontId="3" fillId="18" borderId="18" xfId="0" applyNumberFormat="1" applyFont="1" applyFill="1" applyBorder="1" applyAlignment="1">
      <alignment horizontal="center" vertical="center" wrapText="1"/>
    </xf>
    <xf numFmtId="0" fontId="3" fillId="18" borderId="18" xfId="0" applyNumberFormat="1" applyFont="1" applyFill="1" applyBorder="1" applyAlignment="1">
      <alignment horizontal="left" vertical="center" wrapText="1"/>
    </xf>
    <xf numFmtId="1" fontId="11" fillId="18" borderId="25" xfId="0" applyNumberFormat="1" applyFont="1" applyFill="1" applyBorder="1" applyAlignment="1">
      <alignment horizontal="center" vertical="center" wrapText="1"/>
    </xf>
    <xf numFmtId="1" fontId="9" fillId="18" borderId="25" xfId="0" applyNumberFormat="1" applyFont="1" applyFill="1" applyBorder="1" applyAlignment="1">
      <alignment horizontal="center" vertical="center" wrapText="1"/>
    </xf>
    <xf numFmtId="1" fontId="3" fillId="18" borderId="25" xfId="0" applyNumberFormat="1" applyFont="1" applyFill="1" applyBorder="1" applyAlignment="1">
      <alignment horizontal="center" vertical="center" wrapText="1"/>
    </xf>
    <xf numFmtId="1" fontId="3" fillId="18" borderId="4" xfId="0" applyNumberFormat="1" applyFont="1" applyFill="1" applyBorder="1" applyAlignment="1">
      <alignment horizontal="center" vertical="center" wrapText="1"/>
    </xf>
    <xf numFmtId="1" fontId="3" fillId="18" borderId="29" xfId="0" applyNumberFormat="1" applyFont="1" applyFill="1" applyBorder="1" applyAlignment="1">
      <alignment horizontal="center" vertical="center" wrapText="1"/>
    </xf>
    <xf numFmtId="1" fontId="3" fillId="18" borderId="26" xfId="0" applyNumberFormat="1" applyFont="1" applyFill="1" applyBorder="1" applyAlignment="1">
      <alignment horizontal="center" vertical="center" wrapText="1"/>
    </xf>
    <xf numFmtId="1" fontId="3" fillId="18" borderId="14" xfId="0" applyNumberFormat="1" applyFont="1" applyFill="1" applyBorder="1" applyAlignment="1">
      <alignment horizontal="center" vertical="center" wrapText="1"/>
    </xf>
    <xf numFmtId="1" fontId="3" fillId="18" borderId="15" xfId="0" applyNumberFormat="1" applyFont="1" applyFill="1" applyBorder="1" applyAlignment="1">
      <alignment horizontal="center" vertical="center" wrapText="1"/>
    </xf>
    <xf numFmtId="1" fontId="3" fillId="18" borderId="47" xfId="0" applyNumberFormat="1" applyFont="1" applyFill="1" applyBorder="1" applyAlignment="1">
      <alignment horizontal="center" vertical="center" wrapText="1"/>
    </xf>
    <xf numFmtId="1" fontId="3" fillId="18" borderId="48" xfId="0" applyNumberFormat="1" applyFont="1" applyFill="1" applyBorder="1" applyAlignment="1">
      <alignment horizontal="center" vertical="center" wrapText="1"/>
    </xf>
    <xf numFmtId="1" fontId="9" fillId="18" borderId="4" xfId="0" applyNumberFormat="1" applyFont="1" applyFill="1" applyBorder="1" applyAlignment="1">
      <alignment horizontal="left" vertical="center" wrapText="1"/>
    </xf>
    <xf numFmtId="0" fontId="3" fillId="11" borderId="4" xfId="0" applyNumberFormat="1" applyFont="1" applyFill="1" applyBorder="1" applyAlignment="1">
      <alignment horizontal="center" vertical="center" wrapText="1"/>
    </xf>
    <xf numFmtId="0" fontId="3" fillId="11" borderId="4" xfId="0" applyNumberFormat="1" applyFont="1" applyFill="1" applyBorder="1" applyAlignment="1">
      <alignment horizontal="left" vertical="center" wrapText="1"/>
    </xf>
    <xf numFmtId="1" fontId="11" fillId="11" borderId="4" xfId="0" applyNumberFormat="1" applyFont="1" applyFill="1" applyBorder="1" applyAlignment="1">
      <alignment horizontal="center" vertical="center" wrapText="1"/>
    </xf>
    <xf numFmtId="1" fontId="9" fillId="11" borderId="4" xfId="0" applyNumberFormat="1" applyFont="1" applyFill="1" applyBorder="1" applyAlignment="1">
      <alignment horizontal="center" vertical="center" wrapText="1"/>
    </xf>
    <xf numFmtId="1" fontId="3" fillId="11" borderId="4" xfId="0" applyNumberFormat="1" applyFont="1" applyFill="1" applyBorder="1" applyAlignment="1">
      <alignment horizontal="center" vertical="center" wrapText="1"/>
    </xf>
    <xf numFmtId="1" fontId="3" fillId="11" borderId="13" xfId="0" applyNumberFormat="1" applyFont="1" applyFill="1" applyBorder="1" applyAlignment="1">
      <alignment horizontal="center" vertical="center" wrapText="1"/>
    </xf>
    <xf numFmtId="1" fontId="3" fillId="11" borderId="14" xfId="0" applyNumberFormat="1" applyFont="1" applyFill="1" applyBorder="1" applyAlignment="1">
      <alignment horizontal="center" vertical="center" wrapText="1"/>
    </xf>
    <xf numFmtId="1" fontId="3" fillId="11" borderId="15" xfId="0" applyNumberFormat="1" applyFont="1" applyFill="1" applyBorder="1" applyAlignment="1">
      <alignment horizontal="center" vertical="center" wrapText="1"/>
    </xf>
    <xf numFmtId="1" fontId="3" fillId="11" borderId="16" xfId="0" applyNumberFormat="1" applyFont="1" applyFill="1" applyBorder="1" applyAlignment="1">
      <alignment horizontal="center" vertical="center" wrapText="1"/>
    </xf>
    <xf numFmtId="1" fontId="11" fillId="11" borderId="4" xfId="0" applyNumberFormat="1" applyFont="1" applyFill="1" applyBorder="1" applyAlignment="1">
      <alignment horizontal="left" vertical="center" wrapText="1"/>
    </xf>
    <xf numFmtId="0" fontId="10" fillId="0" borderId="0" xfId="0" applyFont="1" applyFill="1"/>
    <xf numFmtId="0" fontId="10" fillId="0" borderId="0" xfId="0" applyFont="1"/>
    <xf numFmtId="0" fontId="4" fillId="19" borderId="4" xfId="3" applyFont="1" applyFill="1" applyBorder="1" applyAlignment="1" applyProtection="1">
      <alignment horizontal="center" vertical="center" wrapText="1"/>
    </xf>
    <xf numFmtId="0" fontId="4" fillId="19" borderId="4" xfId="3" applyFont="1" applyFill="1" applyBorder="1" applyAlignment="1" applyProtection="1">
      <alignment vertical="center" wrapText="1"/>
    </xf>
    <xf numFmtId="0" fontId="11" fillId="19" borderId="25" xfId="0" applyNumberFormat="1" applyFont="1" applyFill="1" applyBorder="1" applyAlignment="1">
      <alignment horizontal="center" vertical="center" wrapText="1"/>
    </xf>
    <xf numFmtId="0" fontId="11" fillId="19" borderId="30" xfId="3" applyFont="1" applyFill="1" applyBorder="1" applyAlignment="1" applyProtection="1">
      <alignment horizontal="center" vertical="center" wrapText="1"/>
    </xf>
    <xf numFmtId="0" fontId="11" fillId="19" borderId="30" xfId="3" quotePrefix="1" applyFont="1" applyFill="1" applyBorder="1" applyAlignment="1" applyProtection="1">
      <alignment horizontal="center" vertical="center" wrapText="1"/>
    </xf>
    <xf numFmtId="0" fontId="4" fillId="19" borderId="25" xfId="0" applyNumberFormat="1" applyFont="1" applyFill="1" applyBorder="1" applyAlignment="1">
      <alignment vertical="center" wrapText="1"/>
    </xf>
    <xf numFmtId="1" fontId="4" fillId="19" borderId="25" xfId="0" applyNumberFormat="1" applyFont="1" applyFill="1" applyBorder="1" applyAlignment="1">
      <alignment horizontal="center" vertical="center"/>
    </xf>
    <xf numFmtId="0" fontId="4" fillId="19" borderId="25" xfId="0" applyNumberFormat="1" applyFont="1" applyFill="1" applyBorder="1" applyAlignment="1">
      <alignment horizontal="center" vertical="center" wrapText="1"/>
    </xf>
    <xf numFmtId="1" fontId="17" fillId="19" borderId="30" xfId="0" applyNumberFormat="1" applyFont="1" applyFill="1" applyBorder="1" applyAlignment="1">
      <alignment horizontal="center" vertical="center" wrapText="1"/>
    </xf>
    <xf numFmtId="1" fontId="17" fillId="19" borderId="4" xfId="0" applyNumberFormat="1" applyFont="1" applyFill="1" applyBorder="1" applyAlignment="1">
      <alignment horizontal="center" vertical="center" wrapText="1"/>
    </xf>
    <xf numFmtId="1" fontId="17" fillId="19" borderId="13" xfId="0" applyNumberFormat="1" applyFont="1" applyFill="1" applyBorder="1" applyAlignment="1">
      <alignment horizontal="center" vertical="center" wrapText="1"/>
    </xf>
    <xf numFmtId="1" fontId="17" fillId="19" borderId="14" xfId="0" applyNumberFormat="1" applyFont="1" applyFill="1" applyBorder="1" applyAlignment="1">
      <alignment horizontal="center" vertical="center" wrapText="1"/>
    </xf>
    <xf numFmtId="1" fontId="17" fillId="19" borderId="15" xfId="0" applyNumberFormat="1" applyFont="1" applyFill="1" applyBorder="1" applyAlignment="1">
      <alignment horizontal="center" vertical="center" wrapText="1"/>
    </xf>
    <xf numFmtId="9" fontId="9" fillId="19" borderId="16" xfId="4" applyFont="1" applyFill="1" applyBorder="1" applyAlignment="1">
      <alignment horizontal="center" vertical="center" wrapText="1"/>
    </xf>
    <xf numFmtId="0" fontId="9" fillId="19" borderId="4" xfId="5" applyNumberFormat="1" applyFont="1" applyFill="1" applyBorder="1" applyAlignment="1">
      <alignment horizontal="center" vertical="center" wrapText="1"/>
    </xf>
    <xf numFmtId="9" fontId="9" fillId="19" borderId="4" xfId="4" applyFont="1" applyFill="1" applyBorder="1" applyAlignment="1">
      <alignment horizontal="center" vertical="center" wrapText="1"/>
    </xf>
    <xf numFmtId="0" fontId="9" fillId="19" borderId="13" xfId="5" applyNumberFormat="1" applyFont="1" applyFill="1" applyBorder="1" applyAlignment="1">
      <alignment horizontal="center" vertical="center" wrapText="1"/>
    </xf>
    <xf numFmtId="1" fontId="11" fillId="19" borderId="4" xfId="0" applyNumberFormat="1" applyFont="1" applyFill="1" applyBorder="1" applyAlignment="1">
      <alignment horizontal="left" vertical="center" wrapText="1"/>
    </xf>
    <xf numFmtId="0" fontId="10" fillId="10" borderId="4" xfId="0" applyFont="1" applyFill="1" applyBorder="1" applyAlignment="1">
      <alignment horizontal="center" vertical="center"/>
    </xf>
    <xf numFmtId="0" fontId="10" fillId="10" borderId="4" xfId="0" applyFont="1" applyFill="1" applyBorder="1" applyAlignment="1">
      <alignment vertical="center" wrapText="1"/>
    </xf>
    <xf numFmtId="1" fontId="10" fillId="10" borderId="25" xfId="0" applyNumberFormat="1" applyFont="1" applyFill="1" applyBorder="1" applyAlignment="1">
      <alignment horizontal="center" vertical="center" wrapText="1"/>
    </xf>
    <xf numFmtId="1" fontId="10" fillId="10" borderId="25" xfId="0" applyNumberFormat="1" applyFont="1" applyFill="1" applyBorder="1" applyAlignment="1">
      <alignment horizontal="center" vertical="center"/>
    </xf>
    <xf numFmtId="49" fontId="10" fillId="10" borderId="4" xfId="3" applyNumberFormat="1" applyFont="1" applyFill="1" applyBorder="1" applyAlignment="1" applyProtection="1">
      <alignment horizontal="center" vertical="center" wrapText="1"/>
    </xf>
    <xf numFmtId="0" fontId="10" fillId="10" borderId="13" xfId="3" applyNumberFormat="1" applyFont="1" applyFill="1" applyBorder="1" applyAlignment="1" applyProtection="1">
      <alignment horizontal="center" vertical="center" wrapText="1"/>
    </xf>
    <xf numFmtId="0" fontId="11" fillId="0" borderId="4" xfId="0" applyNumberFormat="1" applyFont="1" applyFill="1" applyBorder="1" applyAlignment="1">
      <alignment horizontal="center" vertical="center" wrapText="1"/>
    </xf>
    <xf numFmtId="0" fontId="10" fillId="10" borderId="4" xfId="3" applyNumberFormat="1" applyFont="1" applyFill="1" applyBorder="1" applyAlignment="1" applyProtection="1">
      <alignment horizontal="center" vertical="center" wrapText="1"/>
    </xf>
    <xf numFmtId="1" fontId="10" fillId="10" borderId="4" xfId="0" applyNumberFormat="1" applyFont="1" applyFill="1" applyBorder="1" applyAlignment="1">
      <alignment horizontal="center" vertical="center" wrapText="1"/>
    </xf>
    <xf numFmtId="0" fontId="10" fillId="10" borderId="4" xfId="3" applyFont="1" applyFill="1" applyBorder="1" applyAlignment="1" applyProtection="1">
      <alignment horizontal="center" vertical="center" wrapText="1"/>
    </xf>
    <xf numFmtId="1" fontId="10" fillId="10" borderId="13" xfId="0" applyNumberFormat="1" applyFont="1" applyFill="1" applyBorder="1" applyAlignment="1">
      <alignment horizontal="center" vertical="center" wrapText="1"/>
    </xf>
    <xf numFmtId="1" fontId="10" fillId="4" borderId="14" xfId="0" applyNumberFormat="1" applyFont="1" applyFill="1" applyBorder="1" applyAlignment="1">
      <alignment horizontal="center" vertical="center" wrapText="1"/>
    </xf>
    <xf numFmtId="1" fontId="10" fillId="4" borderId="15" xfId="0" applyNumberFormat="1" applyFont="1" applyFill="1" applyBorder="1" applyAlignment="1">
      <alignment horizontal="center" vertical="center" wrapText="1"/>
    </xf>
    <xf numFmtId="9" fontId="9" fillId="3" borderId="16" xfId="0" applyNumberFormat="1" applyFont="1" applyFill="1" applyBorder="1" applyAlignment="1">
      <alignment horizontal="center" vertical="center" wrapText="1"/>
    </xf>
    <xf numFmtId="0" fontId="9" fillId="3" borderId="4" xfId="0" applyNumberFormat="1" applyFont="1" applyFill="1" applyBorder="1" applyAlignment="1">
      <alignment horizontal="center" vertical="center" wrapText="1"/>
    </xf>
    <xf numFmtId="9" fontId="9" fillId="7" borderId="4" xfId="0" applyNumberFormat="1" applyFont="1" applyFill="1" applyBorder="1" applyAlignment="1">
      <alignment horizontal="center" vertical="center" wrapText="1"/>
    </xf>
    <xf numFmtId="1" fontId="10" fillId="3" borderId="15" xfId="0" applyNumberFormat="1" applyFont="1" applyFill="1" applyBorder="1" applyAlignment="1">
      <alignment horizontal="center" vertical="center" wrapText="1"/>
    </xf>
    <xf numFmtId="0" fontId="10" fillId="10" borderId="4" xfId="3" applyNumberFormat="1" applyFont="1" applyFill="1" applyBorder="1" applyAlignment="1" applyProtection="1">
      <alignment horizontal="left" vertical="center" wrapText="1"/>
    </xf>
    <xf numFmtId="0" fontId="9" fillId="3" borderId="0" xfId="0" applyNumberFormat="1" applyFont="1" applyFill="1" applyAlignment="1">
      <alignment vertical="center" wrapText="1"/>
    </xf>
    <xf numFmtId="0" fontId="10" fillId="3" borderId="0" xfId="0" applyFont="1" applyFill="1" applyAlignment="1">
      <alignment vertical="center" wrapText="1"/>
    </xf>
    <xf numFmtId="0" fontId="11" fillId="10" borderId="29" xfId="0" applyNumberFormat="1" applyFont="1" applyFill="1" applyBorder="1" applyAlignment="1">
      <alignment horizontal="center" vertical="center" wrapText="1"/>
    </xf>
    <xf numFmtId="0" fontId="10" fillId="10" borderId="25" xfId="0" applyNumberFormat="1" applyFont="1" applyFill="1" applyBorder="1" applyAlignment="1">
      <alignment horizontal="center" vertical="center" wrapText="1"/>
    </xf>
    <xf numFmtId="0" fontId="11" fillId="4" borderId="4" xfId="0" applyFont="1" applyFill="1" applyBorder="1" applyAlignment="1">
      <alignment horizontal="center" vertical="center"/>
    </xf>
    <xf numFmtId="0" fontId="10" fillId="4" borderId="4" xfId="0" applyFont="1" applyFill="1" applyBorder="1" applyAlignment="1">
      <alignment vertical="center" wrapText="1"/>
    </xf>
    <xf numFmtId="1" fontId="17" fillId="4" borderId="4" xfId="0" applyNumberFormat="1" applyFont="1" applyFill="1" applyBorder="1" applyAlignment="1">
      <alignment horizontal="center" vertical="center" wrapText="1"/>
    </xf>
    <xf numFmtId="0" fontId="17" fillId="4" borderId="4" xfId="0" applyNumberFormat="1" applyFont="1" applyFill="1" applyBorder="1" applyAlignment="1">
      <alignment horizontal="center" vertical="center" wrapText="1"/>
    </xf>
    <xf numFmtId="0" fontId="10" fillId="10" borderId="13" xfId="3" applyFont="1" applyFill="1" applyBorder="1" applyAlignment="1" applyProtection="1">
      <alignment horizontal="center" vertical="center" wrapText="1"/>
    </xf>
    <xf numFmtId="0" fontId="17" fillId="4" borderId="13" xfId="0" applyNumberFormat="1" applyFont="1" applyFill="1" applyBorder="1" applyAlignment="1">
      <alignment horizontal="center" vertical="center" wrapText="1"/>
    </xf>
    <xf numFmtId="0" fontId="4" fillId="19" borderId="26" xfId="0" applyNumberFormat="1" applyFont="1" applyFill="1" applyBorder="1" applyAlignment="1">
      <alignment horizontal="center" vertical="center" wrapText="1"/>
    </xf>
    <xf numFmtId="0" fontId="9" fillId="19" borderId="14" xfId="5" applyNumberFormat="1" applyFont="1" applyFill="1" applyBorder="1" applyAlignment="1">
      <alignment horizontal="center" vertical="center" wrapText="1"/>
    </xf>
    <xf numFmtId="0" fontId="9" fillId="19" borderId="15" xfId="5" applyNumberFormat="1" applyFont="1" applyFill="1" applyBorder="1" applyAlignment="1">
      <alignment horizontal="center" vertical="center" wrapText="1"/>
    </xf>
    <xf numFmtId="0" fontId="10" fillId="0" borderId="4" xfId="0" applyFont="1" applyFill="1" applyBorder="1" applyAlignment="1">
      <alignment horizontal="center" vertical="center"/>
    </xf>
    <xf numFmtId="49" fontId="11" fillId="20" borderId="4" xfId="3" applyNumberFormat="1" applyFont="1" applyFill="1" applyBorder="1" applyAlignment="1" applyProtection="1">
      <alignment horizontal="center" vertical="center" wrapText="1"/>
    </xf>
    <xf numFmtId="0" fontId="11" fillId="20" borderId="13" xfId="3" applyNumberFormat="1" applyFont="1" applyFill="1" applyBorder="1" applyAlignment="1" applyProtection="1">
      <alignment horizontal="center" vertical="center" wrapText="1"/>
    </xf>
    <xf numFmtId="0" fontId="11" fillId="20" borderId="4" xfId="3" applyNumberFormat="1" applyFont="1" applyFill="1" applyBorder="1" applyAlignment="1" applyProtection="1">
      <alignment horizontal="center" vertical="center" wrapText="1"/>
    </xf>
    <xf numFmtId="0" fontId="11" fillId="20" borderId="4" xfId="3" applyFont="1" applyFill="1" applyBorder="1" applyAlignment="1" applyProtection="1">
      <alignment horizontal="center" vertical="center" wrapText="1"/>
    </xf>
    <xf numFmtId="1" fontId="9" fillId="10" borderId="13" xfId="0" applyNumberFormat="1" applyFont="1" applyFill="1" applyBorder="1" applyAlignment="1">
      <alignment horizontal="center" vertical="center" wrapText="1"/>
    </xf>
    <xf numFmtId="0" fontId="18" fillId="3" borderId="4" xfId="0" applyNumberFormat="1" applyFont="1" applyFill="1" applyBorder="1" applyAlignment="1">
      <alignment horizontal="center" vertical="center" wrapText="1"/>
    </xf>
    <xf numFmtId="0" fontId="11" fillId="20" borderId="4" xfId="3" applyNumberFormat="1" applyFont="1" applyFill="1" applyBorder="1" applyAlignment="1" applyProtection="1">
      <alignment horizontal="left" vertical="center" wrapText="1"/>
    </xf>
    <xf numFmtId="0" fontId="10" fillId="4" borderId="4" xfId="0" applyFont="1" applyFill="1" applyBorder="1" applyAlignment="1">
      <alignment horizontal="center" vertical="center"/>
    </xf>
    <xf numFmtId="0" fontId="10" fillId="4" borderId="49" xfId="3" applyFont="1" applyFill="1" applyBorder="1" applyAlignment="1" applyProtection="1">
      <alignment horizontal="left" vertical="center" wrapText="1"/>
    </xf>
    <xf numFmtId="0" fontId="11" fillId="10" borderId="37" xfId="0" applyNumberFormat="1"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43"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13" xfId="0" applyFont="1" applyFill="1" applyBorder="1" applyAlignment="1">
      <alignment horizontal="center" vertical="center" wrapText="1"/>
    </xf>
    <xf numFmtId="9" fontId="9" fillId="3" borderId="50" xfId="0" applyNumberFormat="1" applyFont="1" applyFill="1" applyBorder="1" applyAlignment="1">
      <alignment horizontal="center" vertical="center" wrapText="1"/>
    </xf>
    <xf numFmtId="0" fontId="9" fillId="3" borderId="10" xfId="0" applyNumberFormat="1" applyFont="1" applyFill="1" applyBorder="1" applyAlignment="1">
      <alignment horizontal="center" vertical="center" wrapText="1"/>
    </xf>
    <xf numFmtId="0" fontId="17" fillId="4" borderId="10" xfId="0" applyNumberFormat="1" applyFont="1" applyFill="1" applyBorder="1" applyAlignment="1">
      <alignment horizontal="center" vertical="center" wrapText="1"/>
    </xf>
    <xf numFmtId="9" fontId="9" fillId="7" borderId="10" xfId="0" applyNumberFormat="1" applyFont="1" applyFill="1" applyBorder="1" applyAlignment="1">
      <alignment horizontal="center" vertical="center" wrapText="1"/>
    </xf>
    <xf numFmtId="0" fontId="9" fillId="7" borderId="10" xfId="0" applyNumberFormat="1" applyFont="1" applyFill="1" applyBorder="1" applyAlignment="1">
      <alignment horizontal="center" vertical="center" wrapText="1"/>
    </xf>
    <xf numFmtId="0" fontId="17" fillId="4" borderId="43" xfId="0" applyNumberFormat="1" applyFont="1" applyFill="1" applyBorder="1" applyAlignment="1">
      <alignment horizontal="center" vertical="center" wrapText="1"/>
    </xf>
    <xf numFmtId="0" fontId="10" fillId="10" borderId="4" xfId="0" applyFont="1" applyFill="1" applyBorder="1" applyAlignment="1">
      <alignment horizontal="left" vertical="center" wrapText="1"/>
    </xf>
    <xf numFmtId="0" fontId="4" fillId="19" borderId="1" xfId="0" applyNumberFormat="1" applyFont="1" applyFill="1" applyBorder="1" applyAlignment="1">
      <alignment horizontal="center" vertical="center" wrapText="1"/>
    </xf>
    <xf numFmtId="0" fontId="10" fillId="4" borderId="4" xfId="3" applyFont="1" applyFill="1" applyBorder="1" applyAlignment="1" applyProtection="1">
      <alignment horizontal="left" vertical="center" wrapText="1"/>
    </xf>
    <xf numFmtId="0" fontId="10" fillId="21" borderId="4" xfId="3" applyNumberFormat="1" applyFont="1" applyFill="1" applyBorder="1" applyAlignment="1" applyProtection="1">
      <alignment horizontal="center" vertical="center" wrapText="1"/>
    </xf>
    <xf numFmtId="1" fontId="3" fillId="10" borderId="13" xfId="0" applyNumberFormat="1" applyFont="1" applyFill="1" applyBorder="1" applyAlignment="1">
      <alignment horizontal="center" vertical="center" wrapText="1"/>
    </xf>
    <xf numFmtId="49" fontId="10" fillId="21" borderId="4" xfId="3" applyNumberFormat="1" applyFont="1" applyFill="1" applyBorder="1" applyAlignment="1" applyProtection="1">
      <alignment horizontal="center" vertical="center" wrapText="1"/>
    </xf>
    <xf numFmtId="49" fontId="10" fillId="10" borderId="13" xfId="3" applyNumberFormat="1" applyFont="1" applyFill="1" applyBorder="1" applyAlignment="1" applyProtection="1">
      <alignment horizontal="center" vertical="center" wrapText="1"/>
    </xf>
    <xf numFmtId="0" fontId="4" fillId="19" borderId="18" xfId="0" applyNumberFormat="1" applyFont="1" applyFill="1" applyBorder="1" applyAlignment="1">
      <alignment horizontal="center" vertical="center" wrapText="1"/>
    </xf>
    <xf numFmtId="0" fontId="11" fillId="0" borderId="4" xfId="3" applyFont="1" applyFill="1" applyBorder="1" applyAlignment="1" applyProtection="1">
      <alignment horizontal="center" vertical="center" wrapText="1"/>
    </xf>
    <xf numFmtId="0" fontId="11" fillId="0" borderId="4" xfId="3" applyFont="1" applyFill="1" applyBorder="1" applyAlignment="1" applyProtection="1">
      <alignment vertical="center" wrapText="1"/>
    </xf>
    <xf numFmtId="0" fontId="11" fillId="0" borderId="25" xfId="0" applyNumberFormat="1" applyFont="1" applyFill="1" applyBorder="1" applyAlignment="1">
      <alignment horizontal="center" vertical="center" wrapText="1"/>
    </xf>
    <xf numFmtId="0" fontId="11" fillId="0" borderId="30" xfId="3" quotePrefix="1" applyFont="1" applyFill="1" applyBorder="1" applyAlignment="1" applyProtection="1">
      <alignment horizontal="center" vertical="center" wrapText="1"/>
    </xf>
    <xf numFmtId="0" fontId="11" fillId="0" borderId="30" xfId="3" applyFont="1" applyFill="1" applyBorder="1" applyAlignment="1" applyProtection="1">
      <alignment horizontal="center" vertical="center" wrapText="1"/>
    </xf>
    <xf numFmtId="1" fontId="11" fillId="0" borderId="25" xfId="0" applyNumberFormat="1" applyFont="1" applyFill="1" applyBorder="1" applyAlignment="1">
      <alignment horizontal="center" vertical="center"/>
    </xf>
    <xf numFmtId="1" fontId="11" fillId="0" borderId="4" xfId="0" applyNumberFormat="1" applyFont="1" applyFill="1" applyBorder="1" applyAlignment="1">
      <alignment horizontal="center" vertical="center" wrapText="1"/>
    </xf>
    <xf numFmtId="1" fontId="19" fillId="0" borderId="26" xfId="0" applyNumberFormat="1" applyFont="1" applyFill="1" applyBorder="1" applyAlignment="1">
      <alignment horizontal="center" vertical="center"/>
    </xf>
    <xf numFmtId="1" fontId="9" fillId="0" borderId="4" xfId="0" applyNumberFormat="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9" fontId="9" fillId="3" borderId="16" xfId="4" applyFont="1" applyFill="1" applyBorder="1" applyAlignment="1">
      <alignment horizontal="center" vertical="center" wrapText="1"/>
    </xf>
    <xf numFmtId="0" fontId="9" fillId="3" borderId="4" xfId="5" applyNumberFormat="1" applyFont="1" applyFill="1" applyBorder="1" applyAlignment="1">
      <alignment horizontal="center" vertical="center" wrapText="1"/>
    </xf>
    <xf numFmtId="9" fontId="9" fillId="7" borderId="4" xfId="4" applyFont="1" applyFill="1" applyBorder="1" applyAlignment="1">
      <alignment horizontal="center" vertical="center" wrapText="1"/>
    </xf>
    <xf numFmtId="0" fontId="9" fillId="7" borderId="4" xfId="5" applyNumberFormat="1" applyFont="1" applyFill="1" applyBorder="1" applyAlignment="1">
      <alignment horizontal="center" vertical="center" wrapText="1"/>
    </xf>
    <xf numFmtId="0" fontId="9" fillId="7" borderId="13" xfId="5" applyNumberFormat="1" applyFont="1" applyFill="1" applyBorder="1" applyAlignment="1">
      <alignment horizontal="center" vertical="center" wrapText="1"/>
    </xf>
    <xf numFmtId="0" fontId="20" fillId="0" borderId="0" xfId="0" applyNumberFormat="1" applyFont="1" applyFill="1" applyAlignment="1">
      <alignment vertical="center" wrapText="1"/>
    </xf>
    <xf numFmtId="0" fontId="21" fillId="0" borderId="0" xfId="0" applyFont="1" applyFill="1" applyAlignment="1">
      <alignment vertical="center" wrapText="1"/>
    </xf>
    <xf numFmtId="0" fontId="10" fillId="10" borderId="25" xfId="0" applyNumberFormat="1" applyFont="1" applyFill="1" applyBorder="1" applyAlignment="1">
      <alignment horizontal="center" vertical="center"/>
    </xf>
    <xf numFmtId="0" fontId="10" fillId="10" borderId="41" xfId="3" applyFont="1" applyFill="1" applyBorder="1" applyAlignment="1" applyProtection="1">
      <alignment horizontal="left" vertical="center" wrapText="1"/>
    </xf>
    <xf numFmtId="0" fontId="10" fillId="10" borderId="19" xfId="0" applyNumberFormat="1" applyFont="1" applyFill="1" applyBorder="1" applyAlignment="1">
      <alignment horizontal="center" vertical="center" wrapText="1"/>
    </xf>
    <xf numFmtId="0" fontId="10" fillId="10" borderId="30" xfId="0" applyNumberFormat="1" applyFont="1" applyFill="1" applyBorder="1" applyAlignment="1">
      <alignment horizontal="center" vertical="center" wrapText="1"/>
    </xf>
    <xf numFmtId="1" fontId="10" fillId="10" borderId="22" xfId="0" applyNumberFormat="1" applyFont="1" applyFill="1" applyBorder="1" applyAlignment="1">
      <alignment horizontal="center" vertical="center"/>
    </xf>
    <xf numFmtId="49" fontId="10" fillId="10" borderId="41" xfId="3" applyNumberFormat="1" applyFont="1" applyFill="1" applyBorder="1" applyAlignment="1" applyProtection="1">
      <alignment horizontal="center" vertical="center" wrapText="1"/>
    </xf>
    <xf numFmtId="0" fontId="10" fillId="10" borderId="42" xfId="3" applyNumberFormat="1" applyFont="1" applyFill="1" applyBorder="1" applyAlignment="1" applyProtection="1">
      <alignment horizontal="center" vertical="center" wrapText="1"/>
    </xf>
    <xf numFmtId="0" fontId="10" fillId="10" borderId="30" xfId="3" applyNumberFormat="1" applyFont="1" applyFill="1" applyBorder="1" applyAlignment="1" applyProtection="1">
      <alignment horizontal="center" vertical="center" wrapText="1"/>
    </xf>
    <xf numFmtId="0" fontId="10" fillId="10" borderId="51" xfId="3" applyNumberFormat="1" applyFont="1" applyFill="1" applyBorder="1" applyAlignment="1" applyProtection="1">
      <alignment horizontal="center" vertical="center" wrapText="1"/>
    </xf>
    <xf numFmtId="1" fontId="10" fillId="10" borderId="30" xfId="0" applyNumberFormat="1" applyFont="1" applyFill="1" applyBorder="1" applyAlignment="1">
      <alignment horizontal="center" vertical="center" wrapText="1"/>
    </xf>
    <xf numFmtId="0" fontId="10" fillId="10" borderId="30" xfId="3" applyFont="1" applyFill="1" applyBorder="1" applyAlignment="1" applyProtection="1">
      <alignment horizontal="center" vertical="center" wrapText="1"/>
    </xf>
    <xf numFmtId="1" fontId="10" fillId="10" borderId="51" xfId="0" applyNumberFormat="1" applyFont="1" applyFill="1" applyBorder="1" applyAlignment="1">
      <alignment horizontal="center" vertical="center" wrapText="1"/>
    </xf>
    <xf numFmtId="0" fontId="4" fillId="8" borderId="4" xfId="3" applyFont="1" applyFill="1" applyBorder="1" applyAlignment="1" applyProtection="1">
      <alignment horizontal="center" vertical="center" wrapText="1"/>
    </xf>
    <xf numFmtId="0" fontId="4" fillId="8" borderId="4" xfId="3" applyFont="1" applyFill="1" applyBorder="1" applyAlignment="1" applyProtection="1">
      <alignment vertical="center" wrapText="1"/>
    </xf>
    <xf numFmtId="1" fontId="3" fillId="8" borderId="18" xfId="0" applyNumberFormat="1" applyFont="1" applyFill="1" applyBorder="1" applyAlignment="1">
      <alignment vertical="center" wrapText="1"/>
    </xf>
    <xf numFmtId="1" fontId="3" fillId="8" borderId="25" xfId="0" applyNumberFormat="1" applyFont="1" applyFill="1" applyBorder="1" applyAlignment="1">
      <alignment horizontal="center" vertical="center"/>
    </xf>
    <xf numFmtId="49" fontId="4" fillId="8" borderId="30" xfId="3" applyNumberFormat="1" applyFont="1" applyFill="1" applyBorder="1" applyAlignment="1" applyProtection="1">
      <alignment horizontal="center" vertical="center" wrapText="1"/>
    </xf>
    <xf numFmtId="49" fontId="4" fillId="8" borderId="51" xfId="3" applyNumberFormat="1" applyFont="1" applyFill="1" applyBorder="1" applyAlignment="1" applyProtection="1">
      <alignment horizontal="center" vertical="center" wrapText="1"/>
    </xf>
    <xf numFmtId="1" fontId="17" fillId="8" borderId="30" xfId="0" applyNumberFormat="1" applyFont="1" applyFill="1" applyBorder="1" applyAlignment="1">
      <alignment horizontal="center" vertical="center" wrapText="1"/>
    </xf>
    <xf numFmtId="1" fontId="17" fillId="8" borderId="51" xfId="0" applyNumberFormat="1" applyFont="1" applyFill="1" applyBorder="1" applyAlignment="1">
      <alignment horizontal="center" vertical="center" wrapText="1"/>
    </xf>
    <xf numFmtId="1" fontId="17" fillId="8" borderId="14" xfId="0" applyNumberFormat="1" applyFont="1" applyFill="1" applyBorder="1" applyAlignment="1">
      <alignment horizontal="center" vertical="center" wrapText="1"/>
    </xf>
    <xf numFmtId="1" fontId="17" fillId="8" borderId="15" xfId="0" applyNumberFormat="1" applyFont="1" applyFill="1" applyBorder="1" applyAlignment="1">
      <alignment horizontal="center" vertical="center" wrapText="1"/>
    </xf>
    <xf numFmtId="0" fontId="11" fillId="8" borderId="16" xfId="3" applyFont="1" applyFill="1" applyBorder="1" applyAlignment="1" applyProtection="1">
      <alignment vertical="center" wrapText="1"/>
    </xf>
    <xf numFmtId="0" fontId="11" fillId="8" borderId="4" xfId="3" applyFont="1" applyFill="1" applyBorder="1" applyAlignment="1" applyProtection="1">
      <alignment vertical="center" wrapText="1"/>
    </xf>
    <xf numFmtId="1" fontId="9" fillId="8" borderId="48" xfId="0" applyNumberFormat="1" applyFont="1" applyFill="1" applyBorder="1" applyAlignment="1">
      <alignment vertical="center" wrapText="1"/>
    </xf>
    <xf numFmtId="1" fontId="9" fillId="8" borderId="47" xfId="0" applyNumberFormat="1" applyFont="1" applyFill="1" applyBorder="1" applyAlignment="1">
      <alignment vertical="center" wrapText="1"/>
    </xf>
    <xf numFmtId="1" fontId="9" fillId="8" borderId="26" xfId="0" applyNumberFormat="1" applyFont="1" applyFill="1" applyBorder="1" applyAlignment="1">
      <alignment vertical="center" wrapText="1"/>
    </xf>
    <xf numFmtId="1" fontId="9" fillId="8" borderId="14" xfId="0" applyNumberFormat="1" applyFont="1" applyFill="1" applyBorder="1" applyAlignment="1">
      <alignment vertical="center" wrapText="1"/>
    </xf>
    <xf numFmtId="1" fontId="9" fillId="8" borderId="15" xfId="0" applyNumberFormat="1" applyFont="1" applyFill="1" applyBorder="1" applyAlignment="1">
      <alignment vertical="center" wrapText="1"/>
    </xf>
    <xf numFmtId="49" fontId="11" fillId="8" borderId="30" xfId="3" applyNumberFormat="1" applyFont="1" applyFill="1" applyBorder="1" applyAlignment="1" applyProtection="1">
      <alignment horizontal="left" vertical="center" wrapText="1"/>
    </xf>
    <xf numFmtId="0" fontId="10" fillId="10" borderId="30" xfId="0" applyFont="1" applyFill="1" applyBorder="1" applyAlignment="1">
      <alignment vertical="center" wrapText="1"/>
    </xf>
    <xf numFmtId="0" fontId="11" fillId="20" borderId="30" xfId="3" applyFont="1" applyFill="1" applyBorder="1" applyAlignment="1" applyProtection="1">
      <alignment horizontal="center" vertical="center" wrapText="1"/>
    </xf>
    <xf numFmtId="1" fontId="11" fillId="0" borderId="30" xfId="0" applyNumberFormat="1" applyFont="1" applyFill="1" applyBorder="1" applyAlignment="1">
      <alignment horizontal="center" vertical="center" wrapText="1"/>
    </xf>
    <xf numFmtId="1" fontId="22" fillId="0" borderId="26" xfId="0" applyNumberFormat="1" applyFont="1" applyFill="1" applyBorder="1" applyAlignment="1">
      <alignment horizontal="center" vertical="center"/>
    </xf>
    <xf numFmtId="0" fontId="11" fillId="3" borderId="4" xfId="5" applyNumberFormat="1" applyFont="1" applyFill="1" applyBorder="1" applyAlignment="1">
      <alignment horizontal="center" vertical="center" wrapText="1"/>
    </xf>
    <xf numFmtId="0" fontId="18" fillId="3" borderId="4" xfId="5" applyNumberFormat="1" applyFont="1" applyFill="1" applyBorder="1" applyAlignment="1">
      <alignment horizontal="center" vertical="center" wrapText="1"/>
    </xf>
    <xf numFmtId="9" fontId="9" fillId="7" borderId="4" xfId="1" applyFont="1" applyFill="1" applyBorder="1" applyAlignment="1">
      <alignment horizontal="center" vertical="center" wrapText="1"/>
    </xf>
    <xf numFmtId="1" fontId="9" fillId="4" borderId="14" xfId="0" applyNumberFormat="1" applyFont="1" applyFill="1" applyBorder="1" applyAlignment="1">
      <alignment horizontal="center" vertical="center" wrapText="1"/>
    </xf>
    <xf numFmtId="9" fontId="9" fillId="3" borderId="16" xfId="1" applyFont="1" applyFill="1" applyBorder="1" applyAlignment="1">
      <alignment horizontal="center" vertical="center" wrapText="1"/>
    </xf>
    <xf numFmtId="0" fontId="11" fillId="10" borderId="25" xfId="0" applyNumberFormat="1" applyFont="1" applyFill="1" applyBorder="1" applyAlignment="1">
      <alignment horizontal="left" vertical="center" wrapText="1"/>
    </xf>
    <xf numFmtId="0" fontId="10" fillId="10" borderId="4" xfId="3" applyFont="1" applyFill="1" applyBorder="1" applyAlignment="1" applyProtection="1">
      <alignment horizontal="left" vertical="center" wrapText="1"/>
    </xf>
    <xf numFmtId="0" fontId="9" fillId="10" borderId="52" xfId="0" applyNumberFormat="1" applyFont="1" applyFill="1" applyBorder="1" applyAlignment="1">
      <alignment horizontal="center" vertical="center" wrapText="1"/>
    </xf>
    <xf numFmtId="1" fontId="10" fillId="10" borderId="53" xfId="0" applyNumberFormat="1" applyFont="1" applyFill="1" applyBorder="1" applyAlignment="1">
      <alignment horizontal="center" vertical="center"/>
    </xf>
    <xf numFmtId="0" fontId="17" fillId="0" borderId="0" xfId="0" applyNumberFormat="1" applyFont="1" applyFill="1" applyAlignment="1">
      <alignment vertical="center" wrapText="1"/>
    </xf>
    <xf numFmtId="0" fontId="17" fillId="4" borderId="0" xfId="0" applyNumberFormat="1" applyFont="1" applyFill="1" applyAlignment="1">
      <alignment vertical="center" wrapText="1"/>
    </xf>
    <xf numFmtId="0" fontId="17" fillId="4" borderId="0" xfId="0" applyFont="1" applyFill="1" applyAlignment="1">
      <alignment vertical="center" wrapText="1"/>
    </xf>
    <xf numFmtId="1" fontId="11" fillId="8" borderId="53" xfId="0" applyNumberFormat="1" applyFont="1" applyFill="1" applyBorder="1" applyAlignment="1">
      <alignment horizontal="center" vertical="center" wrapText="1"/>
    </xf>
    <xf numFmtId="1" fontId="9" fillId="8" borderId="53" xfId="0" applyNumberFormat="1" applyFont="1" applyFill="1" applyBorder="1" applyAlignment="1">
      <alignment horizontal="center" vertical="center" wrapText="1"/>
    </xf>
    <xf numFmtId="1" fontId="3" fillId="8" borderId="53" xfId="0" applyNumberFormat="1" applyFont="1" applyFill="1" applyBorder="1" applyAlignment="1">
      <alignment vertical="center" wrapText="1"/>
    </xf>
    <xf numFmtId="1" fontId="3" fillId="8" borderId="53" xfId="0" applyNumberFormat="1" applyFont="1" applyFill="1" applyBorder="1" applyAlignment="1">
      <alignment horizontal="center" vertical="center" wrapText="1"/>
    </xf>
    <xf numFmtId="1" fontId="3" fillId="8" borderId="53" xfId="0" applyNumberFormat="1" applyFont="1" applyFill="1" applyBorder="1" applyAlignment="1">
      <alignment horizontal="center" vertical="center"/>
    </xf>
    <xf numFmtId="49" fontId="4" fillId="8" borderId="54" xfId="3" applyNumberFormat="1" applyFont="1" applyFill="1" applyBorder="1" applyAlignment="1" applyProtection="1">
      <alignment horizontal="center" vertical="center" wrapText="1"/>
    </xf>
    <xf numFmtId="49" fontId="4" fillId="8" borderId="55" xfId="3" applyNumberFormat="1" applyFont="1" applyFill="1" applyBorder="1" applyAlignment="1" applyProtection="1">
      <alignment horizontal="center" vertical="center" wrapText="1"/>
    </xf>
    <xf numFmtId="1" fontId="17" fillId="8" borderId="54" xfId="0" applyNumberFormat="1" applyFont="1" applyFill="1" applyBorder="1" applyAlignment="1">
      <alignment horizontal="center" vertical="center" wrapText="1"/>
    </xf>
    <xf numFmtId="1" fontId="17" fillId="8" borderId="55" xfId="0" applyNumberFormat="1" applyFont="1" applyFill="1" applyBorder="1" applyAlignment="1">
      <alignment horizontal="center" vertical="center" wrapText="1"/>
    </xf>
    <xf numFmtId="0" fontId="11" fillId="8" borderId="56" xfId="3" applyFont="1" applyFill="1" applyBorder="1" applyAlignment="1" applyProtection="1">
      <alignment vertical="center" wrapText="1"/>
    </xf>
    <xf numFmtId="1" fontId="9" fillId="8" borderId="57" xfId="0" applyNumberFormat="1" applyFont="1" applyFill="1" applyBorder="1" applyAlignment="1">
      <alignment vertical="center" wrapText="1"/>
    </xf>
    <xf numFmtId="1" fontId="9" fillId="8" borderId="58" xfId="0" applyNumberFormat="1" applyFont="1" applyFill="1" applyBorder="1" applyAlignment="1">
      <alignment vertical="center" wrapText="1"/>
    </xf>
    <xf numFmtId="1" fontId="9" fillId="8" borderId="59" xfId="0" applyNumberFormat="1" applyFont="1" applyFill="1" applyBorder="1" applyAlignment="1">
      <alignment vertical="center" wrapText="1"/>
    </xf>
    <xf numFmtId="49" fontId="11" fillId="8" borderId="60" xfId="3" applyNumberFormat="1" applyFont="1" applyFill="1" applyBorder="1" applyAlignment="1" applyProtection="1">
      <alignment horizontal="left" vertical="center" wrapText="1"/>
    </xf>
    <xf numFmtId="0" fontId="10" fillId="10" borderId="60"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0" xfId="3" applyFont="1" applyFill="1" applyBorder="1" applyAlignment="1" applyProtection="1">
      <alignment horizontal="left" vertical="center" wrapText="1"/>
    </xf>
    <xf numFmtId="0" fontId="11" fillId="10" borderId="61" xfId="0" applyNumberFormat="1" applyFont="1" applyFill="1" applyBorder="1" applyAlignment="1">
      <alignment horizontal="center" vertical="center" wrapText="1"/>
    </xf>
    <xf numFmtId="0" fontId="10" fillId="10" borderId="61" xfId="0" applyNumberFormat="1" applyFont="1" applyFill="1" applyBorder="1" applyAlignment="1">
      <alignment horizontal="center" vertical="center" wrapText="1"/>
    </xf>
    <xf numFmtId="0" fontId="10" fillId="10" borderId="62" xfId="0" applyNumberFormat="1" applyFont="1" applyFill="1" applyBorder="1" applyAlignment="1">
      <alignment horizontal="center" vertical="center" wrapText="1"/>
    </xf>
    <xf numFmtId="1" fontId="10" fillId="10" borderId="61" xfId="0" applyNumberFormat="1" applyFont="1" applyFill="1" applyBorder="1" applyAlignment="1">
      <alignment horizontal="center" vertical="center"/>
    </xf>
    <xf numFmtId="0" fontId="10" fillId="10" borderId="55" xfId="3" applyNumberFormat="1" applyFont="1" applyFill="1" applyBorder="1" applyAlignment="1" applyProtection="1">
      <alignment horizontal="center" vertical="center" wrapText="1"/>
    </xf>
    <xf numFmtId="1" fontId="10" fillId="10" borderId="55" xfId="0" applyNumberFormat="1" applyFont="1" applyFill="1" applyBorder="1" applyAlignment="1">
      <alignment horizontal="center" vertical="center" wrapText="1"/>
    </xf>
    <xf numFmtId="9" fontId="9" fillId="3" borderId="56" xfId="0" applyNumberFormat="1" applyFont="1" applyFill="1" applyBorder="1" applyAlignment="1">
      <alignment horizontal="center" vertical="center" wrapText="1"/>
    </xf>
    <xf numFmtId="0" fontId="9" fillId="7" borderId="55" xfId="0" applyNumberFormat="1"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4" xfId="3" applyFont="1" applyFill="1" applyBorder="1" applyAlignment="1" applyProtection="1">
      <alignment horizontal="left" vertical="center" wrapText="1"/>
    </xf>
    <xf numFmtId="49" fontId="10" fillId="10" borderId="60" xfId="3" applyNumberFormat="1" applyFont="1" applyFill="1" applyBorder="1" applyAlignment="1" applyProtection="1">
      <alignment horizontal="center" vertical="center" wrapText="1"/>
    </xf>
    <xf numFmtId="0" fontId="10" fillId="10" borderId="63" xfId="3" applyNumberFormat="1" applyFont="1" applyFill="1" applyBorder="1" applyAlignment="1" applyProtection="1">
      <alignment horizontal="center" vertical="center" wrapText="1"/>
    </xf>
    <xf numFmtId="0" fontId="10" fillId="10" borderId="60" xfId="3" applyNumberFormat="1" applyFont="1" applyFill="1" applyBorder="1" applyAlignment="1" applyProtection="1">
      <alignment horizontal="center" vertical="center" wrapText="1"/>
    </xf>
    <xf numFmtId="0" fontId="11" fillId="0" borderId="60" xfId="3" applyFont="1" applyFill="1" applyBorder="1" applyAlignment="1" applyProtection="1">
      <alignment horizontal="center" vertical="center" wrapText="1"/>
    </xf>
    <xf numFmtId="1" fontId="10" fillId="10" borderId="63" xfId="0" applyNumberFormat="1" applyFont="1" applyFill="1" applyBorder="1" applyAlignment="1">
      <alignment horizontal="center" vertical="center" wrapText="1"/>
    </xf>
    <xf numFmtId="1" fontId="11" fillId="8" borderId="61" xfId="0" applyNumberFormat="1" applyFont="1" applyFill="1" applyBorder="1" applyAlignment="1">
      <alignment horizontal="center" vertical="center" wrapText="1"/>
    </xf>
    <xf numFmtId="1" fontId="9" fillId="8" borderId="61" xfId="0" applyNumberFormat="1" applyFont="1" applyFill="1" applyBorder="1" applyAlignment="1">
      <alignment horizontal="center" vertical="center" wrapText="1"/>
    </xf>
    <xf numFmtId="1" fontId="3" fillId="8" borderId="61" xfId="0" applyNumberFormat="1" applyFont="1" applyFill="1" applyBorder="1" applyAlignment="1">
      <alignment vertical="center" wrapText="1"/>
    </xf>
    <xf numFmtId="1" fontId="3" fillId="8" borderId="61" xfId="0" applyNumberFormat="1" applyFont="1" applyFill="1" applyBorder="1" applyAlignment="1">
      <alignment horizontal="center" vertical="center" wrapText="1"/>
    </xf>
    <xf numFmtId="1" fontId="3" fillId="8" borderId="61" xfId="0" applyNumberFormat="1" applyFont="1" applyFill="1" applyBorder="1" applyAlignment="1">
      <alignment horizontal="center" vertical="center"/>
    </xf>
    <xf numFmtId="49" fontId="4" fillId="8" borderId="60" xfId="3" applyNumberFormat="1" applyFont="1" applyFill="1" applyBorder="1" applyAlignment="1" applyProtection="1">
      <alignment horizontal="center" vertical="center" wrapText="1"/>
    </xf>
    <xf numFmtId="49" fontId="4" fillId="8" borderId="63" xfId="3" applyNumberFormat="1" applyFont="1" applyFill="1" applyBorder="1" applyAlignment="1" applyProtection="1">
      <alignment horizontal="center" vertical="center" wrapText="1"/>
    </xf>
    <xf numFmtId="1" fontId="17" fillId="8" borderId="60" xfId="0" applyNumberFormat="1" applyFont="1" applyFill="1" applyBorder="1" applyAlignment="1">
      <alignment horizontal="center" vertical="center" wrapText="1"/>
    </xf>
    <xf numFmtId="1" fontId="17" fillId="8" borderId="63" xfId="0" applyNumberFormat="1" applyFont="1" applyFill="1" applyBorder="1" applyAlignment="1">
      <alignment horizontal="center" vertical="center" wrapText="1"/>
    </xf>
    <xf numFmtId="0" fontId="10" fillId="10" borderId="60" xfId="3" applyFont="1" applyFill="1" applyBorder="1" applyAlignment="1" applyProtection="1">
      <alignment horizontal="center" vertical="center" wrapText="1"/>
    </xf>
    <xf numFmtId="0" fontId="10" fillId="10" borderId="60" xfId="0" applyFont="1" applyFill="1" applyBorder="1" applyAlignment="1">
      <alignment vertical="center" wrapText="1"/>
    </xf>
    <xf numFmtId="0" fontId="11" fillId="0" borderId="61" xfId="0" applyNumberFormat="1" applyFont="1" applyFill="1" applyBorder="1" applyAlignment="1">
      <alignment horizontal="center" vertical="center" wrapText="1"/>
    </xf>
    <xf numFmtId="0" fontId="9" fillId="10" borderId="61" xfId="0" applyNumberFormat="1" applyFont="1" applyFill="1" applyBorder="1" applyAlignment="1">
      <alignment horizontal="center" vertical="center" wrapText="1"/>
    </xf>
    <xf numFmtId="0" fontId="11" fillId="20" borderId="60" xfId="3" applyFont="1" applyFill="1" applyBorder="1" applyAlignment="1" applyProtection="1">
      <alignment horizontal="center" vertical="center" wrapText="1"/>
    </xf>
    <xf numFmtId="1" fontId="11" fillId="0" borderId="60" xfId="0" applyNumberFormat="1" applyFont="1" applyFill="1" applyBorder="1" applyAlignment="1">
      <alignment horizontal="center" vertical="center" wrapText="1"/>
    </xf>
    <xf numFmtId="1" fontId="22" fillId="0" borderId="59" xfId="0" applyNumberFormat="1" applyFont="1" applyFill="1" applyBorder="1" applyAlignment="1">
      <alignment horizontal="center" vertical="center"/>
    </xf>
    <xf numFmtId="1" fontId="9" fillId="10" borderId="55" xfId="0" applyNumberFormat="1" applyFont="1" applyFill="1" applyBorder="1" applyAlignment="1">
      <alignment horizontal="center" vertical="center" wrapText="1"/>
    </xf>
    <xf numFmtId="9" fontId="9" fillId="3" borderId="56" xfId="4" applyFont="1" applyFill="1" applyBorder="1" applyAlignment="1">
      <alignment horizontal="center" vertical="center" wrapText="1"/>
    </xf>
    <xf numFmtId="0" fontId="9" fillId="7" borderId="55" xfId="5" applyNumberFormat="1" applyFont="1" applyFill="1" applyBorder="1" applyAlignment="1">
      <alignment horizontal="center" vertical="center" wrapText="1"/>
    </xf>
    <xf numFmtId="9" fontId="9" fillId="3" borderId="56" xfId="1" applyFont="1" applyFill="1" applyBorder="1" applyAlignment="1">
      <alignment horizontal="center" vertical="center" wrapText="1"/>
    </xf>
    <xf numFmtId="0" fontId="11" fillId="10" borderId="61" xfId="0" applyNumberFormat="1" applyFont="1" applyFill="1" applyBorder="1" applyAlignment="1">
      <alignment horizontal="left" vertical="center" wrapText="1"/>
    </xf>
    <xf numFmtId="0" fontId="3" fillId="10" borderId="61" xfId="0" applyNumberFormat="1" applyFont="1" applyFill="1" applyBorder="1" applyAlignment="1">
      <alignment horizontal="center" vertical="center" wrapText="1"/>
    </xf>
    <xf numFmtId="1" fontId="19" fillId="10" borderId="59" xfId="0" applyNumberFormat="1" applyFont="1" applyFill="1" applyBorder="1" applyAlignment="1">
      <alignment horizontal="center" vertical="center"/>
    </xf>
    <xf numFmtId="9" fontId="9" fillId="3" borderId="4" xfId="4" applyFont="1" applyFill="1" applyBorder="1" applyAlignment="1">
      <alignment horizontal="center" vertical="center" wrapText="1"/>
    </xf>
    <xf numFmtId="0" fontId="4" fillId="8" borderId="60" xfId="3" applyFont="1" applyFill="1" applyBorder="1" applyAlignment="1" applyProtection="1">
      <alignment horizontal="center" vertical="center" wrapText="1"/>
    </xf>
    <xf numFmtId="0" fontId="4" fillId="8" borderId="60" xfId="3" applyFont="1" applyFill="1" applyBorder="1" applyAlignment="1" applyProtection="1">
      <alignment vertical="center" wrapText="1"/>
    </xf>
    <xf numFmtId="0" fontId="9" fillId="10" borderId="62" xfId="0" applyNumberFormat="1"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8" borderId="64" xfId="3" applyFont="1" applyFill="1" applyBorder="1" applyAlignment="1" applyProtection="1">
      <alignment vertical="center" wrapText="1"/>
    </xf>
    <xf numFmtId="0" fontId="10" fillId="4" borderId="60" xfId="0" applyFont="1" applyFill="1" applyBorder="1" applyAlignment="1">
      <alignment horizontal="center" vertical="center"/>
    </xf>
    <xf numFmtId="0" fontId="10" fillId="4" borderId="60" xfId="0" applyFont="1" applyFill="1" applyBorder="1" applyAlignment="1">
      <alignment horizontal="left" vertical="center" wrapText="1"/>
    </xf>
    <xf numFmtId="1" fontId="10" fillId="10" borderId="61" xfId="0" applyNumberFormat="1" applyFont="1" applyFill="1" applyBorder="1" applyAlignment="1">
      <alignment horizontal="center" vertical="center" wrapText="1"/>
    </xf>
    <xf numFmtId="1" fontId="5" fillId="10" borderId="55" xfId="0" applyNumberFormat="1" applyFont="1" applyFill="1" applyBorder="1" applyAlignment="1">
      <alignment horizontal="center" vertical="center" wrapText="1"/>
    </xf>
    <xf numFmtId="0" fontId="11" fillId="19" borderId="61" xfId="0" applyNumberFormat="1" applyFont="1" applyFill="1" applyBorder="1" applyAlignment="1">
      <alignment horizontal="center" vertical="center" wrapText="1"/>
    </xf>
    <xf numFmtId="0" fontId="11" fillId="19" borderId="60" xfId="3" quotePrefix="1" applyFont="1" applyFill="1" applyBorder="1" applyAlignment="1" applyProtection="1">
      <alignment horizontal="center" vertical="center" wrapText="1"/>
    </xf>
    <xf numFmtId="0" fontId="11" fillId="19" borderId="60" xfId="3" applyFont="1" applyFill="1" applyBorder="1" applyAlignment="1" applyProtection="1">
      <alignment horizontal="center" vertical="center" wrapText="1"/>
    </xf>
    <xf numFmtId="0" fontId="4" fillId="19" borderId="61" xfId="0" applyNumberFormat="1" applyFont="1" applyFill="1" applyBorder="1" applyAlignment="1">
      <alignment vertical="center" wrapText="1"/>
    </xf>
    <xf numFmtId="1" fontId="4" fillId="19" borderId="61" xfId="0" applyNumberFormat="1" applyFont="1" applyFill="1" applyBorder="1" applyAlignment="1">
      <alignment horizontal="center" vertical="center"/>
    </xf>
    <xf numFmtId="0" fontId="4" fillId="19" borderId="61" xfId="0" applyNumberFormat="1" applyFont="1" applyFill="1" applyBorder="1" applyAlignment="1">
      <alignment horizontal="center" vertical="center" wrapText="1"/>
    </xf>
    <xf numFmtId="1" fontId="17" fillId="19" borderId="60" xfId="0" applyNumberFormat="1" applyFont="1" applyFill="1" applyBorder="1" applyAlignment="1">
      <alignment horizontal="center" vertical="center" wrapText="1"/>
    </xf>
    <xf numFmtId="0" fontId="4" fillId="19" borderId="59" xfId="0" applyNumberFormat="1" applyFont="1" applyFill="1" applyBorder="1" applyAlignment="1">
      <alignment horizontal="center" vertical="center" wrapText="1"/>
    </xf>
    <xf numFmtId="1" fontId="17" fillId="19" borderId="55" xfId="0" applyNumberFormat="1" applyFont="1" applyFill="1" applyBorder="1" applyAlignment="1">
      <alignment horizontal="center" vertical="center" wrapText="1"/>
    </xf>
    <xf numFmtId="9" fontId="9" fillId="19" borderId="56" xfId="4" applyFont="1" applyFill="1" applyBorder="1" applyAlignment="1">
      <alignment horizontal="center" vertical="center" wrapText="1"/>
    </xf>
    <xf numFmtId="0" fontId="9" fillId="19" borderId="55" xfId="5" applyNumberFormat="1" applyFont="1" applyFill="1" applyBorder="1" applyAlignment="1">
      <alignment horizontal="center" vertical="center" wrapText="1"/>
    </xf>
    <xf numFmtId="0" fontId="10" fillId="4" borderId="4" xfId="0" applyFont="1" applyFill="1" applyBorder="1" applyAlignment="1">
      <alignment horizontal="left" vertical="center" wrapText="1"/>
    </xf>
    <xf numFmtId="0" fontId="11" fillId="10" borderId="65" xfId="0" applyNumberFormat="1" applyFont="1" applyFill="1" applyBorder="1" applyAlignment="1">
      <alignment horizontal="center" vertical="center" wrapText="1"/>
    </xf>
    <xf numFmtId="0" fontId="9" fillId="4" borderId="14" xfId="0" applyNumberFormat="1" applyFont="1" applyFill="1" applyBorder="1" applyAlignment="1">
      <alignment horizontal="center" vertical="center" wrapText="1"/>
    </xf>
    <xf numFmtId="1" fontId="3" fillId="16" borderId="66" xfId="0" applyNumberFormat="1" applyFont="1" applyFill="1" applyBorder="1" applyAlignment="1">
      <alignment horizontal="center" vertical="center"/>
    </xf>
    <xf numFmtId="1" fontId="11" fillId="16" borderId="67" xfId="0" applyNumberFormat="1" applyFont="1" applyFill="1" applyBorder="1" applyAlignment="1">
      <alignment vertical="center"/>
    </xf>
    <xf numFmtId="1" fontId="9" fillId="16" borderId="67" xfId="0" applyNumberFormat="1" applyFont="1" applyFill="1" applyBorder="1" applyAlignment="1">
      <alignment vertical="center"/>
    </xf>
    <xf numFmtId="1" fontId="9" fillId="16" borderId="55" xfId="0" applyNumberFormat="1" applyFont="1" applyFill="1" applyBorder="1" applyAlignment="1">
      <alignment vertical="center"/>
    </xf>
    <xf numFmtId="1" fontId="9" fillId="16" borderId="58" xfId="0" applyNumberFormat="1" applyFont="1" applyFill="1" applyBorder="1" applyAlignment="1">
      <alignment horizontal="center" vertical="center"/>
    </xf>
    <xf numFmtId="1" fontId="9" fillId="16" borderId="67" xfId="0" applyNumberFormat="1" applyFont="1" applyFill="1" applyBorder="1" applyAlignment="1">
      <alignment horizontal="center" vertical="center"/>
    </xf>
    <xf numFmtId="1" fontId="9" fillId="16" borderId="14" xfId="0" applyNumberFormat="1" applyFont="1" applyFill="1" applyBorder="1" applyAlignment="1">
      <alignment horizontal="center" vertical="center"/>
    </xf>
    <xf numFmtId="1" fontId="9" fillId="16" borderId="15" xfId="0" applyNumberFormat="1" applyFont="1" applyFill="1" applyBorder="1" applyAlignment="1">
      <alignment horizontal="center" vertical="center"/>
    </xf>
    <xf numFmtId="0" fontId="3" fillId="18" borderId="61" xfId="0" applyNumberFormat="1" applyFont="1" applyFill="1" applyBorder="1" applyAlignment="1">
      <alignment horizontal="center" vertical="center" wrapText="1"/>
    </xf>
    <xf numFmtId="1" fontId="11" fillId="18" borderId="61" xfId="0" applyNumberFormat="1" applyFont="1" applyFill="1" applyBorder="1" applyAlignment="1">
      <alignment horizontal="center" vertical="center" wrapText="1"/>
    </xf>
    <xf numFmtId="1" fontId="9" fillId="18" borderId="61" xfId="0" applyNumberFormat="1" applyFont="1" applyFill="1" applyBorder="1" applyAlignment="1">
      <alignment horizontal="center" vertical="center" wrapText="1"/>
    </xf>
    <xf numFmtId="1" fontId="3" fillId="18" borderId="61" xfId="0" applyNumberFormat="1" applyFont="1" applyFill="1" applyBorder="1" applyAlignment="1">
      <alignment horizontal="center" vertical="center" wrapText="1"/>
    </xf>
    <xf numFmtId="1" fontId="3" fillId="18" borderId="55" xfId="0" applyNumberFormat="1" applyFont="1" applyFill="1" applyBorder="1" applyAlignment="1">
      <alignment horizontal="center" vertical="center" wrapText="1"/>
    </xf>
    <xf numFmtId="1" fontId="3" fillId="18" borderId="58" xfId="0" applyNumberFormat="1" applyFont="1" applyFill="1" applyBorder="1" applyAlignment="1">
      <alignment horizontal="center" vertical="center" wrapText="1"/>
    </xf>
    <xf numFmtId="1" fontId="3" fillId="18" borderId="57" xfId="0" applyNumberFormat="1" applyFont="1" applyFill="1" applyBorder="1" applyAlignment="1">
      <alignment horizontal="center" vertical="center" wrapText="1"/>
    </xf>
    <xf numFmtId="1" fontId="3" fillId="18" borderId="59" xfId="0" applyNumberFormat="1" applyFont="1" applyFill="1" applyBorder="1" applyAlignment="1">
      <alignment horizontal="center" vertical="center" wrapText="1"/>
    </xf>
    <xf numFmtId="1" fontId="3" fillId="11" borderId="55" xfId="0" applyNumberFormat="1" applyFont="1" applyFill="1" applyBorder="1" applyAlignment="1">
      <alignment horizontal="center" vertical="center" wrapText="1"/>
    </xf>
    <xf numFmtId="1" fontId="3" fillId="11" borderId="56" xfId="0" applyNumberFormat="1" applyFont="1" applyFill="1" applyBorder="1" applyAlignment="1">
      <alignment horizontal="center" vertical="center" wrapText="1"/>
    </xf>
    <xf numFmtId="49" fontId="4" fillId="19" borderId="61" xfId="0" applyNumberFormat="1" applyFont="1" applyFill="1" applyBorder="1" applyAlignment="1">
      <alignment horizontal="center" vertical="center" wrapText="1"/>
    </xf>
    <xf numFmtId="1" fontId="9" fillId="10" borderId="61" xfId="0" applyNumberFormat="1" applyFont="1" applyFill="1" applyBorder="1" applyAlignment="1">
      <alignment horizontal="center" vertical="center"/>
    </xf>
    <xf numFmtId="1" fontId="9" fillId="10" borderId="61" xfId="0" applyNumberFormat="1" applyFont="1" applyFill="1" applyBorder="1" applyAlignment="1">
      <alignment horizontal="center" vertical="center" wrapText="1"/>
    </xf>
    <xf numFmtId="0" fontId="10" fillId="10" borderId="55" xfId="3" applyFont="1" applyFill="1" applyBorder="1" applyAlignment="1" applyProtection="1">
      <alignment horizontal="center" vertical="center" wrapText="1"/>
    </xf>
    <xf numFmtId="1" fontId="10" fillId="3" borderId="14" xfId="0" applyNumberFormat="1" applyFont="1" applyFill="1" applyBorder="1" applyAlignment="1">
      <alignment horizontal="center" vertical="center" wrapText="1"/>
    </xf>
    <xf numFmtId="0" fontId="10" fillId="20" borderId="55" xfId="3" applyNumberFormat="1" applyFont="1" applyFill="1" applyBorder="1" applyAlignment="1" applyProtection="1">
      <alignment horizontal="center" vertical="center" wrapText="1"/>
    </xf>
    <xf numFmtId="0" fontId="10" fillId="20" borderId="4" xfId="3" applyNumberFormat="1" applyFont="1" applyFill="1" applyBorder="1" applyAlignment="1" applyProtection="1">
      <alignment horizontal="left" vertical="center" wrapText="1"/>
    </xf>
    <xf numFmtId="0" fontId="10" fillId="10" borderId="61" xfId="0" applyNumberFormat="1" applyFont="1" applyFill="1" applyBorder="1" applyAlignment="1">
      <alignment horizontal="center" vertical="center"/>
    </xf>
    <xf numFmtId="1" fontId="10" fillId="10" borderId="59" xfId="0" applyNumberFormat="1" applyFont="1" applyFill="1" applyBorder="1" applyAlignment="1">
      <alignment horizontal="center" vertical="center" wrapText="1"/>
    </xf>
    <xf numFmtId="0" fontId="9" fillId="10" borderId="4" xfId="0" applyNumberFormat="1" applyFont="1" applyFill="1" applyBorder="1" applyAlignment="1">
      <alignment horizontal="center" vertical="center" wrapText="1"/>
    </xf>
    <xf numFmtId="1" fontId="10" fillId="10" borderId="65" xfId="0" applyNumberFormat="1" applyFont="1" applyFill="1" applyBorder="1" applyAlignment="1">
      <alignment horizontal="center" vertical="center"/>
    </xf>
    <xf numFmtId="49" fontId="23" fillId="22" borderId="4" xfId="3" applyNumberFormat="1" applyFont="1" applyFill="1" applyBorder="1" applyAlignment="1" applyProtection="1">
      <alignment horizontal="center" vertical="center" wrapText="1"/>
    </xf>
    <xf numFmtId="0" fontId="23" fillId="22" borderId="55" xfId="3" applyNumberFormat="1" applyFont="1" applyFill="1" applyBorder="1" applyAlignment="1" applyProtection="1">
      <alignment horizontal="center" vertical="center" wrapText="1"/>
    </xf>
    <xf numFmtId="0" fontId="6" fillId="0" borderId="4" xfId="0" applyNumberFormat="1" applyFont="1" applyFill="1" applyBorder="1" applyAlignment="1">
      <alignment horizontal="left" vertical="center" wrapText="1"/>
    </xf>
    <xf numFmtId="0" fontId="17" fillId="0" borderId="4" xfId="3" applyFont="1" applyFill="1" applyBorder="1" applyAlignment="1" applyProtection="1">
      <alignment horizontal="left" vertical="center" wrapText="1"/>
    </xf>
    <xf numFmtId="0" fontId="17"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1" fontId="17" fillId="0" borderId="4" xfId="0" applyNumberFormat="1"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55" xfId="0" applyFont="1" applyFill="1" applyBorder="1" applyAlignment="1">
      <alignment horizontal="center" vertical="center" wrapText="1"/>
    </xf>
    <xf numFmtId="1" fontId="17" fillId="0" borderId="56" xfId="0" applyNumberFormat="1" applyFont="1" applyFill="1" applyBorder="1" applyAlignment="1">
      <alignment horizontal="center" vertical="center" wrapText="1"/>
    </xf>
    <xf numFmtId="1" fontId="17" fillId="0" borderId="4" xfId="0" applyNumberFormat="1" applyFont="1" applyFill="1" applyBorder="1" applyAlignment="1">
      <alignment horizontal="center" vertical="center" wrapText="1"/>
    </xf>
    <xf numFmtId="1" fontId="17" fillId="0" borderId="55" xfId="0" applyNumberFormat="1" applyFont="1" applyFill="1" applyBorder="1" applyAlignment="1">
      <alignment horizontal="center" vertical="center" wrapText="1"/>
    </xf>
    <xf numFmtId="1" fontId="17" fillId="0" borderId="14" xfId="0" applyNumberFormat="1" applyFont="1" applyFill="1" applyBorder="1" applyAlignment="1">
      <alignment horizontal="center" vertical="center" wrapText="1"/>
    </xf>
    <xf numFmtId="1" fontId="17" fillId="0" borderId="15" xfId="0" applyNumberFormat="1" applyFont="1" applyFill="1" applyBorder="1" applyAlignment="1">
      <alignment horizontal="center" vertical="center" wrapText="1"/>
    </xf>
    <xf numFmtId="9" fontId="17" fillId="0" borderId="56" xfId="0" applyNumberFormat="1" applyFont="1" applyFill="1" applyBorder="1" applyAlignment="1">
      <alignment horizontal="center" vertical="center" wrapText="1"/>
    </xf>
    <xf numFmtId="9" fontId="17" fillId="0" borderId="4" xfId="0" applyNumberFormat="1" applyFont="1" applyFill="1" applyBorder="1" applyAlignment="1">
      <alignment horizontal="center" vertical="center" wrapText="1"/>
    </xf>
    <xf numFmtId="0" fontId="17" fillId="0" borderId="55" xfId="0" applyNumberFormat="1"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0" xfId="0" applyFont="1" applyFill="1" applyAlignment="1">
      <alignment vertical="center" wrapText="1"/>
    </xf>
    <xf numFmtId="0" fontId="10" fillId="10" borderId="59" xfId="0" applyNumberFormat="1" applyFont="1" applyFill="1" applyBorder="1" applyAlignment="1">
      <alignment horizontal="center" vertical="center" wrapText="1"/>
    </xf>
    <xf numFmtId="0" fontId="10" fillId="10" borderId="61" xfId="0" applyNumberFormat="1" applyFont="1" applyFill="1" applyBorder="1" applyAlignment="1">
      <alignment horizontal="left" vertical="center" wrapText="1"/>
    </xf>
    <xf numFmtId="0" fontId="11" fillId="0" borderId="64" xfId="3" applyFont="1" applyFill="1" applyBorder="1" applyAlignment="1" applyProtection="1">
      <alignment horizontal="center" vertical="center" wrapText="1"/>
    </xf>
    <xf numFmtId="1" fontId="10" fillId="10" borderId="65" xfId="0" applyNumberFormat="1" applyFont="1" applyFill="1" applyBorder="1" applyAlignment="1">
      <alignment horizontal="center" vertical="center" wrapText="1"/>
    </xf>
    <xf numFmtId="1" fontId="10" fillId="10" borderId="0" xfId="0" applyNumberFormat="1" applyFont="1" applyFill="1" applyBorder="1" applyAlignment="1">
      <alignment horizontal="center" vertical="center" wrapText="1"/>
    </xf>
    <xf numFmtId="0" fontId="10" fillId="10" borderId="31" xfId="3" applyFont="1" applyFill="1" applyBorder="1" applyAlignment="1" applyProtection="1">
      <alignment horizontal="center" vertical="center" wrapText="1"/>
    </xf>
    <xf numFmtId="0" fontId="10" fillId="10" borderId="60" xfId="3" applyFont="1" applyFill="1" applyBorder="1" applyAlignment="1" applyProtection="1">
      <alignment horizontal="left" vertical="center" wrapText="1"/>
    </xf>
    <xf numFmtId="1" fontId="17" fillId="8" borderId="68" xfId="0" applyNumberFormat="1" applyFont="1" applyFill="1" applyBorder="1" applyAlignment="1">
      <alignment horizontal="center" vertical="center" wrapText="1"/>
    </xf>
    <xf numFmtId="1" fontId="17" fillId="8" borderId="69" xfId="0" applyNumberFormat="1" applyFont="1" applyFill="1" applyBorder="1" applyAlignment="1">
      <alignment horizontal="center" vertical="center" wrapText="1"/>
    </xf>
    <xf numFmtId="0" fontId="4" fillId="19" borderId="60" xfId="3" applyFont="1" applyFill="1" applyBorder="1" applyAlignment="1" applyProtection="1">
      <alignment horizontal="center" vertical="center" wrapText="1"/>
    </xf>
    <xf numFmtId="0" fontId="4" fillId="19" borderId="63" xfId="3" applyFont="1" applyFill="1" applyBorder="1" applyAlignment="1" applyProtection="1">
      <alignment horizontal="center" vertical="center" wrapText="1"/>
    </xf>
    <xf numFmtId="0" fontId="4" fillId="19" borderId="14" xfId="3" applyFont="1" applyFill="1" applyBorder="1" applyAlignment="1" applyProtection="1">
      <alignment horizontal="center" vertical="center" wrapText="1"/>
    </xf>
    <xf numFmtId="0" fontId="4" fillId="19" borderId="15" xfId="3" applyFont="1" applyFill="1" applyBorder="1" applyAlignment="1" applyProtection="1">
      <alignment horizontal="center" vertical="center" wrapText="1"/>
    </xf>
    <xf numFmtId="0" fontId="4" fillId="19" borderId="64" xfId="3" applyFont="1" applyFill="1" applyBorder="1" applyAlignment="1" applyProtection="1">
      <alignment horizontal="center" vertical="center" wrapText="1"/>
    </xf>
    <xf numFmtId="0" fontId="4" fillId="19" borderId="55" xfId="3" applyFont="1" applyFill="1" applyBorder="1" applyAlignment="1" applyProtection="1">
      <alignment horizontal="center" vertical="center" wrapText="1"/>
    </xf>
    <xf numFmtId="0" fontId="4" fillId="19" borderId="56" xfId="3" applyFont="1" applyFill="1" applyBorder="1" applyAlignment="1" applyProtection="1">
      <alignment horizontal="center" vertical="center" wrapText="1"/>
    </xf>
    <xf numFmtId="0" fontId="17" fillId="4" borderId="70" xfId="0" applyNumberFormat="1" applyFont="1" applyFill="1" applyBorder="1" applyAlignment="1">
      <alignment horizontal="center" vertical="center" wrapText="1"/>
    </xf>
    <xf numFmtId="0" fontId="17" fillId="4" borderId="70" xfId="0" applyNumberFormat="1" applyFont="1" applyFill="1" applyBorder="1" applyAlignment="1">
      <alignment horizontal="left" vertical="center" wrapText="1"/>
    </xf>
    <xf numFmtId="0" fontId="10" fillId="10" borderId="70" xfId="0" applyNumberFormat="1" applyFont="1" applyFill="1" applyBorder="1" applyAlignment="1">
      <alignment horizontal="center" vertical="center" wrapText="1"/>
    </xf>
    <xf numFmtId="0" fontId="9" fillId="10" borderId="71" xfId="0" applyNumberFormat="1" applyFont="1" applyFill="1" applyBorder="1" applyAlignment="1">
      <alignment horizontal="center" vertical="center" wrapText="1"/>
    </xf>
    <xf numFmtId="1" fontId="10" fillId="10" borderId="70" xfId="0" applyNumberFormat="1" applyFont="1" applyFill="1" applyBorder="1" applyAlignment="1">
      <alignment horizontal="center" vertical="center" wrapText="1"/>
    </xf>
    <xf numFmtId="0" fontId="11" fillId="10" borderId="70" xfId="0" applyNumberFormat="1" applyFont="1" applyFill="1" applyBorder="1" applyAlignment="1">
      <alignment horizontal="center" vertical="center" wrapText="1"/>
    </xf>
    <xf numFmtId="1" fontId="10" fillId="10" borderId="70" xfId="0" applyNumberFormat="1" applyFont="1" applyFill="1" applyBorder="1" applyAlignment="1">
      <alignment horizontal="center" vertical="center"/>
    </xf>
    <xf numFmtId="1" fontId="3" fillId="15" borderId="70" xfId="0" applyNumberFormat="1" applyFont="1" applyFill="1" applyBorder="1" applyAlignment="1">
      <alignment horizontal="center" vertical="center" wrapText="1"/>
    </xf>
    <xf numFmtId="1" fontId="9" fillId="15" borderId="72" xfId="0" applyNumberFormat="1" applyFont="1" applyFill="1" applyBorder="1" applyAlignment="1">
      <alignment vertical="center" wrapText="1"/>
    </xf>
    <xf numFmtId="1" fontId="11" fillId="15" borderId="73" xfId="0" applyNumberFormat="1" applyFont="1" applyFill="1" applyBorder="1" applyAlignment="1">
      <alignment vertical="center"/>
    </xf>
    <xf numFmtId="1" fontId="9" fillId="15" borderId="73" xfId="0" applyNumberFormat="1" applyFont="1" applyFill="1" applyBorder="1" applyAlignment="1">
      <alignment vertical="center"/>
    </xf>
    <xf numFmtId="0" fontId="3" fillId="15" borderId="73" xfId="0" applyNumberFormat="1" applyFont="1" applyFill="1" applyBorder="1" applyAlignment="1">
      <alignment vertical="center"/>
    </xf>
    <xf numFmtId="0" fontId="3" fillId="15" borderId="4" xfId="0" applyNumberFormat="1" applyFont="1" applyFill="1" applyBorder="1" applyAlignment="1">
      <alignment vertical="center"/>
    </xf>
    <xf numFmtId="1" fontId="9" fillId="15" borderId="23" xfId="0" applyNumberFormat="1" applyFont="1" applyFill="1" applyBorder="1" applyAlignment="1">
      <alignment vertical="center"/>
    </xf>
    <xf numFmtId="1" fontId="9" fillId="15" borderId="74" xfId="0" applyNumberFormat="1" applyFont="1" applyFill="1" applyBorder="1" applyAlignment="1">
      <alignment horizontal="center" vertical="center"/>
    </xf>
    <xf numFmtId="1" fontId="9" fillId="15" borderId="73" xfId="0" applyNumberFormat="1" applyFont="1" applyFill="1" applyBorder="1" applyAlignment="1">
      <alignment horizontal="center" vertical="center"/>
    </xf>
    <xf numFmtId="1" fontId="9" fillId="15" borderId="14" xfId="0" applyNumberFormat="1" applyFont="1" applyFill="1" applyBorder="1" applyAlignment="1">
      <alignment horizontal="center" vertical="center"/>
    </xf>
    <xf numFmtId="1" fontId="9" fillId="15" borderId="15" xfId="0" applyNumberFormat="1" applyFont="1" applyFill="1" applyBorder="1" applyAlignment="1">
      <alignment horizontal="center" vertical="center"/>
    </xf>
    <xf numFmtId="0" fontId="9" fillId="15" borderId="4" xfId="0" applyNumberFormat="1" applyFont="1" applyFill="1" applyBorder="1" applyAlignment="1">
      <alignment horizontal="left" vertical="center"/>
    </xf>
    <xf numFmtId="1" fontId="9" fillId="23" borderId="75" xfId="0" applyNumberFormat="1" applyFont="1" applyFill="1" applyBorder="1" applyAlignment="1">
      <alignment vertical="center"/>
    </xf>
    <xf numFmtId="1" fontId="9" fillId="23" borderId="73" xfId="0" applyNumberFormat="1" applyFont="1" applyFill="1" applyBorder="1" applyAlignment="1">
      <alignment vertical="center" wrapText="1"/>
    </xf>
    <xf numFmtId="1" fontId="11" fillId="23" borderId="73" xfId="0" applyNumberFormat="1" applyFont="1" applyFill="1" applyBorder="1" applyAlignment="1">
      <alignment vertical="center"/>
    </xf>
    <xf numFmtId="1" fontId="9" fillId="23" borderId="73" xfId="0" applyNumberFormat="1" applyFont="1" applyFill="1" applyBorder="1" applyAlignment="1">
      <alignment vertical="center"/>
    </xf>
    <xf numFmtId="1" fontId="9" fillId="23" borderId="4" xfId="0" applyNumberFormat="1" applyFont="1" applyFill="1" applyBorder="1" applyAlignment="1">
      <alignment vertical="center"/>
    </xf>
    <xf numFmtId="1" fontId="9" fillId="23" borderId="14" xfId="0" applyNumberFormat="1" applyFont="1" applyFill="1" applyBorder="1" applyAlignment="1">
      <alignment vertical="center"/>
    </xf>
    <xf numFmtId="1" fontId="9" fillId="23" borderId="15" xfId="0" applyNumberFormat="1" applyFont="1" applyFill="1" applyBorder="1" applyAlignment="1">
      <alignment vertical="center"/>
    </xf>
    <xf numFmtId="1" fontId="9" fillId="23" borderId="74" xfId="0" applyNumberFormat="1" applyFont="1" applyFill="1" applyBorder="1" applyAlignment="1">
      <alignment horizontal="center" vertical="center"/>
    </xf>
    <xf numFmtId="1" fontId="9" fillId="23" borderId="73" xfId="0" applyNumberFormat="1" applyFont="1" applyFill="1" applyBorder="1" applyAlignment="1">
      <alignment horizontal="center" vertical="center"/>
    </xf>
    <xf numFmtId="1" fontId="9" fillId="23" borderId="14" xfId="0" applyNumberFormat="1" applyFont="1" applyFill="1" applyBorder="1" applyAlignment="1">
      <alignment horizontal="center" vertical="center"/>
    </xf>
    <xf numFmtId="1" fontId="9" fillId="23" borderId="15" xfId="0" applyNumberFormat="1" applyFont="1" applyFill="1" applyBorder="1" applyAlignment="1">
      <alignment horizontal="center" vertical="center"/>
    </xf>
    <xf numFmtId="1" fontId="9" fillId="23" borderId="4" xfId="0" applyNumberFormat="1" applyFont="1" applyFill="1" applyBorder="1" applyAlignment="1">
      <alignment horizontal="left" vertical="center"/>
    </xf>
    <xf numFmtId="0" fontId="3" fillId="18" borderId="70" xfId="0" applyNumberFormat="1" applyFont="1" applyFill="1" applyBorder="1" applyAlignment="1">
      <alignment horizontal="center" vertical="center" wrapText="1"/>
    </xf>
    <xf numFmtId="1" fontId="11" fillId="18" borderId="70" xfId="0" applyNumberFormat="1" applyFont="1" applyFill="1" applyBorder="1" applyAlignment="1">
      <alignment horizontal="center" vertical="center" wrapText="1"/>
    </xf>
    <xf numFmtId="1" fontId="9" fillId="18" borderId="70" xfId="0" applyNumberFormat="1" applyFont="1" applyFill="1" applyBorder="1" applyAlignment="1">
      <alignment horizontal="center" vertical="center" wrapText="1"/>
    </xf>
    <xf numFmtId="1" fontId="3" fillId="18" borderId="70" xfId="0" applyNumberFormat="1" applyFont="1" applyFill="1" applyBorder="1" applyAlignment="1">
      <alignment horizontal="center" vertical="center" wrapText="1"/>
    </xf>
    <xf numFmtId="1" fontId="3" fillId="18" borderId="72" xfId="0" applyNumberFormat="1" applyFont="1" applyFill="1" applyBorder="1" applyAlignment="1">
      <alignment horizontal="center" vertical="center" wrapText="1"/>
    </xf>
    <xf numFmtId="1" fontId="3" fillId="18" borderId="76" xfId="0" applyNumberFormat="1" applyFont="1" applyFill="1" applyBorder="1" applyAlignment="1">
      <alignment horizontal="center" vertical="center" wrapText="1"/>
    </xf>
    <xf numFmtId="1" fontId="3" fillId="18" borderId="74" xfId="0" applyNumberFormat="1" applyFont="1" applyFill="1" applyBorder="1" applyAlignment="1">
      <alignment horizontal="center" vertical="center" wrapText="1"/>
    </xf>
    <xf numFmtId="1" fontId="3" fillId="18" borderId="77" xfId="0" applyNumberFormat="1" applyFont="1" applyFill="1" applyBorder="1" applyAlignment="1">
      <alignment horizontal="center" vertical="center" wrapText="1"/>
    </xf>
    <xf numFmtId="0" fontId="11" fillId="19" borderId="70" xfId="0" applyNumberFormat="1" applyFont="1" applyFill="1" applyBorder="1" applyAlignment="1">
      <alignment horizontal="center" vertical="center" wrapText="1"/>
    </xf>
    <xf numFmtId="0" fontId="11" fillId="19" borderId="78" xfId="3" applyFont="1" applyFill="1" applyBorder="1" applyAlignment="1" applyProtection="1">
      <alignment horizontal="center" vertical="center" wrapText="1"/>
    </xf>
    <xf numFmtId="0" fontId="11" fillId="19" borderId="78" xfId="3" quotePrefix="1" applyFont="1" applyFill="1" applyBorder="1" applyAlignment="1" applyProtection="1">
      <alignment horizontal="center" vertical="center" wrapText="1"/>
    </xf>
    <xf numFmtId="0" fontId="4" fillId="19" borderId="70" xfId="0" applyNumberFormat="1" applyFont="1" applyFill="1" applyBorder="1" applyAlignment="1">
      <alignment vertical="center" wrapText="1"/>
    </xf>
    <xf numFmtId="1" fontId="4" fillId="19" borderId="70" xfId="0" applyNumberFormat="1" applyFont="1" applyFill="1" applyBorder="1" applyAlignment="1">
      <alignment horizontal="center" vertical="center"/>
    </xf>
    <xf numFmtId="49" fontId="4" fillId="19" borderId="70" xfId="0" applyNumberFormat="1" applyFont="1" applyFill="1" applyBorder="1" applyAlignment="1">
      <alignment horizontal="center" vertical="center" wrapText="1"/>
    </xf>
    <xf numFmtId="1" fontId="17" fillId="19" borderId="78" xfId="0" applyNumberFormat="1" applyFont="1" applyFill="1" applyBorder="1" applyAlignment="1">
      <alignment horizontal="center" vertical="center" wrapText="1"/>
    </xf>
    <xf numFmtId="0" fontId="4" fillId="19" borderId="70" xfId="0" applyNumberFormat="1" applyFont="1" applyFill="1" applyBorder="1" applyAlignment="1">
      <alignment horizontal="center" vertical="center" wrapText="1"/>
    </xf>
    <xf numFmtId="0" fontId="9" fillId="10" borderId="70" xfId="0" applyNumberFormat="1" applyFont="1" applyFill="1" applyBorder="1" applyAlignment="1">
      <alignment vertical="center"/>
    </xf>
    <xf numFmtId="0" fontId="10" fillId="0" borderId="78" xfId="0" applyFont="1" applyFill="1" applyBorder="1" applyAlignment="1">
      <alignment horizontal="center" vertical="center"/>
    </xf>
    <xf numFmtId="0" fontId="10" fillId="10" borderId="78" xfId="3" applyFont="1" applyFill="1" applyBorder="1" applyAlignment="1" applyProtection="1">
      <alignment horizontal="left" vertical="center" wrapText="1"/>
    </xf>
    <xf numFmtId="0" fontId="11" fillId="0" borderId="4" xfId="3" applyNumberFormat="1" applyFont="1" applyFill="1" applyBorder="1" applyAlignment="1" applyProtection="1">
      <alignment horizontal="center" vertical="center" wrapText="1"/>
    </xf>
    <xf numFmtId="0" fontId="11" fillId="0" borderId="55" xfId="3" applyNumberFormat="1" applyFont="1" applyFill="1" applyBorder="1" applyAlignment="1" applyProtection="1">
      <alignment horizontal="center" vertical="center" wrapText="1"/>
    </xf>
    <xf numFmtId="0" fontId="11" fillId="10" borderId="4" xfId="0" applyFont="1" applyFill="1" applyBorder="1" applyAlignment="1">
      <alignment horizontal="center" vertical="center" wrapText="1"/>
    </xf>
    <xf numFmtId="0" fontId="9" fillId="10" borderId="72" xfId="0" applyNumberFormat="1" applyFont="1" applyFill="1" applyBorder="1" applyAlignment="1">
      <alignment vertical="center"/>
    </xf>
    <xf numFmtId="0" fontId="11" fillId="10" borderId="76" xfId="0" applyNumberFormat="1" applyFont="1" applyFill="1" applyBorder="1" applyAlignment="1">
      <alignment horizontal="center" vertical="center" wrapText="1"/>
    </xf>
    <xf numFmtId="0" fontId="10" fillId="10" borderId="4" xfId="0" applyNumberFormat="1" applyFont="1" applyFill="1" applyBorder="1" applyAlignment="1">
      <alignment vertical="center" wrapText="1"/>
    </xf>
    <xf numFmtId="0" fontId="9" fillId="0" borderId="72" xfId="0" applyNumberFormat="1" applyFont="1" applyBorder="1" applyAlignment="1">
      <alignment vertical="center"/>
    </xf>
    <xf numFmtId="1" fontId="11" fillId="0" borderId="55" xfId="0" applyNumberFormat="1" applyFont="1" applyFill="1" applyBorder="1" applyAlignment="1">
      <alignment horizontal="center" vertical="center" wrapText="1"/>
    </xf>
    <xf numFmtId="0" fontId="10" fillId="10" borderId="78" xfId="0" applyFont="1" applyFill="1" applyBorder="1" applyAlignment="1">
      <alignment horizontal="left" vertical="center" wrapText="1"/>
    </xf>
    <xf numFmtId="0" fontId="11" fillId="10" borderId="4" xfId="0" applyNumberFormat="1" applyFont="1" applyFill="1" applyBorder="1" applyAlignment="1">
      <alignment horizontal="center" vertical="center" wrapText="1"/>
    </xf>
    <xf numFmtId="0" fontId="9" fillId="0" borderId="71" xfId="0" applyNumberFormat="1" applyFont="1" applyBorder="1" applyAlignment="1">
      <alignment vertical="center"/>
    </xf>
    <xf numFmtId="0" fontId="10" fillId="4" borderId="78" xfId="0" applyFont="1" applyFill="1" applyBorder="1" applyAlignment="1">
      <alignment horizontal="center" vertical="center"/>
    </xf>
    <xf numFmtId="0" fontId="11" fillId="4" borderId="78" xfId="0" applyFont="1" applyFill="1" applyBorder="1" applyAlignment="1">
      <alignment vertical="center" wrapText="1"/>
    </xf>
    <xf numFmtId="0" fontId="9" fillId="10" borderId="70" xfId="0" applyNumberFormat="1" applyFont="1" applyFill="1" applyBorder="1" applyAlignment="1">
      <alignment horizontal="center" vertical="center" wrapText="1"/>
    </xf>
    <xf numFmtId="1" fontId="9" fillId="10" borderId="70" xfId="0" applyNumberFormat="1" applyFont="1" applyFill="1" applyBorder="1" applyAlignment="1">
      <alignment horizontal="center" vertical="center" wrapText="1"/>
    </xf>
    <xf numFmtId="1" fontId="9" fillId="10" borderId="70" xfId="0" applyNumberFormat="1" applyFont="1" applyFill="1" applyBorder="1" applyAlignment="1">
      <alignment horizontal="center" vertical="center"/>
    </xf>
    <xf numFmtId="0" fontId="11" fillId="20" borderId="55" xfId="3" applyNumberFormat="1" applyFont="1" applyFill="1" applyBorder="1" applyAlignment="1" applyProtection="1">
      <alignment horizontal="center" vertical="center" wrapText="1"/>
    </xf>
    <xf numFmtId="0" fontId="17" fillId="4" borderId="4" xfId="3" applyNumberFormat="1" applyFont="1" applyFill="1" applyBorder="1" applyAlignment="1" applyProtection="1">
      <alignment horizontal="center" vertical="center" wrapText="1"/>
    </xf>
    <xf numFmtId="0" fontId="11" fillId="20" borderId="56" xfId="3" applyFont="1" applyFill="1" applyBorder="1" applyAlignment="1" applyProtection="1">
      <alignment horizontal="center" vertical="center" wrapText="1"/>
    </xf>
    <xf numFmtId="0" fontId="11" fillId="20" borderId="31" xfId="3" applyFont="1" applyFill="1" applyBorder="1" applyAlignment="1" applyProtection="1">
      <alignment horizontal="center" vertical="center" wrapText="1"/>
    </xf>
    <xf numFmtId="1" fontId="9" fillId="10" borderId="72" xfId="0" applyNumberFormat="1" applyFont="1" applyFill="1" applyBorder="1" applyAlignment="1">
      <alignment horizontal="center" vertical="center" wrapText="1"/>
    </xf>
    <xf numFmtId="0" fontId="3" fillId="0" borderId="49" xfId="0" applyNumberFormat="1" applyFont="1" applyBorder="1" applyAlignment="1">
      <alignment horizontal="left" vertical="center" wrapText="1"/>
    </xf>
    <xf numFmtId="0" fontId="11" fillId="10" borderId="79" xfId="0" applyNumberFormat="1" applyFont="1" applyFill="1" applyBorder="1" applyAlignment="1">
      <alignment horizontal="center" vertical="center" wrapText="1"/>
    </xf>
    <xf numFmtId="1" fontId="9" fillId="10" borderId="71" xfId="0" applyNumberFormat="1" applyFont="1" applyFill="1" applyBorder="1" applyAlignment="1">
      <alignment horizontal="center" vertical="center"/>
    </xf>
    <xf numFmtId="49" fontId="10" fillId="10" borderId="55" xfId="3" applyNumberFormat="1" applyFont="1" applyFill="1" applyBorder="1" applyAlignment="1" applyProtection="1">
      <alignment horizontal="center" vertical="center" wrapText="1"/>
    </xf>
    <xf numFmtId="1" fontId="10" fillId="10" borderId="79" xfId="0" applyNumberFormat="1" applyFont="1" applyFill="1" applyBorder="1" applyAlignment="1">
      <alignment horizontal="center" vertical="center" wrapText="1"/>
    </xf>
    <xf numFmtId="1" fontId="10" fillId="10" borderId="71" xfId="0" applyNumberFormat="1" applyFont="1" applyFill="1" applyBorder="1" applyAlignment="1">
      <alignment horizontal="center" vertical="center" wrapText="1"/>
    </xf>
    <xf numFmtId="1" fontId="10" fillId="10" borderId="80" xfId="0" applyNumberFormat="1" applyFont="1" applyFill="1" applyBorder="1" applyAlignment="1">
      <alignment horizontal="center" vertical="center" wrapText="1"/>
    </xf>
    <xf numFmtId="1" fontId="9" fillId="10" borderId="80" xfId="0" applyNumberFormat="1" applyFont="1" applyFill="1" applyBorder="1" applyAlignment="1">
      <alignment horizontal="center" vertical="center" wrapText="1"/>
    </xf>
    <xf numFmtId="0" fontId="4" fillId="19" borderId="71" xfId="0" applyNumberFormat="1" applyFont="1" applyFill="1" applyBorder="1" applyAlignment="1">
      <alignment horizontal="center" vertical="center" wrapText="1"/>
    </xf>
    <xf numFmtId="0" fontId="3" fillId="0" borderId="4" xfId="0" applyNumberFormat="1" applyFont="1" applyBorder="1" applyAlignment="1">
      <alignment horizontal="left" vertical="center" wrapText="1"/>
    </xf>
    <xf numFmtId="49" fontId="11" fillId="20" borderId="55" xfId="3" applyNumberFormat="1" applyFont="1" applyFill="1" applyBorder="1" applyAlignment="1" applyProtection="1">
      <alignment horizontal="center" vertical="center" wrapText="1"/>
    </xf>
    <xf numFmtId="1" fontId="9" fillId="10" borderId="4" xfId="0" applyNumberFormat="1" applyFont="1" applyFill="1" applyBorder="1" applyAlignment="1">
      <alignment horizontal="center" vertical="center" wrapText="1"/>
    </xf>
    <xf numFmtId="1" fontId="3" fillId="10" borderId="55" xfId="0" applyNumberFormat="1" applyFont="1" applyFill="1" applyBorder="1" applyAlignment="1">
      <alignment horizontal="center" vertical="center" wrapText="1"/>
    </xf>
    <xf numFmtId="49" fontId="11" fillId="20" borderId="4" xfId="3" applyNumberFormat="1" applyFont="1" applyFill="1" applyBorder="1" applyAlignment="1" applyProtection="1">
      <alignment horizontal="left" vertical="center" wrapText="1"/>
    </xf>
    <xf numFmtId="20" fontId="11" fillId="10" borderId="76" xfId="0" applyNumberFormat="1" applyFont="1" applyFill="1" applyBorder="1" applyAlignment="1">
      <alignment horizontal="center" vertical="center" wrapText="1"/>
    </xf>
    <xf numFmtId="0" fontId="9" fillId="10" borderId="72" xfId="0" applyNumberFormat="1" applyFont="1" applyFill="1" applyBorder="1" applyAlignment="1">
      <alignment horizontal="center" vertical="center" wrapText="1"/>
    </xf>
    <xf numFmtId="1" fontId="9" fillId="10" borderId="73" xfId="0" applyNumberFormat="1" applyFont="1" applyFill="1" applyBorder="1" applyAlignment="1">
      <alignment horizontal="center" vertical="center" wrapText="1"/>
    </xf>
    <xf numFmtId="0" fontId="24" fillId="10" borderId="81" xfId="0" applyNumberFormat="1" applyFont="1" applyFill="1" applyBorder="1" applyAlignment="1">
      <alignment horizontal="center" vertical="center"/>
    </xf>
    <xf numFmtId="0" fontId="24" fillId="10" borderId="18" xfId="0" applyNumberFormat="1" applyFont="1" applyFill="1" applyBorder="1" applyAlignment="1">
      <alignment horizontal="center" vertical="center" wrapText="1"/>
    </xf>
    <xf numFmtId="0" fontId="24" fillId="10" borderId="19" xfId="0" applyNumberFormat="1" applyFont="1" applyFill="1" applyBorder="1" applyAlignment="1">
      <alignment horizontal="left" vertical="center" wrapText="1"/>
    </xf>
    <xf numFmtId="1" fontId="25" fillId="10" borderId="4" xfId="0" applyNumberFormat="1" applyFont="1" applyFill="1" applyBorder="1" applyAlignment="1">
      <alignment horizontal="center" vertical="center" wrapText="1"/>
    </xf>
    <xf numFmtId="1" fontId="24" fillId="10" borderId="22" xfId="0" applyNumberFormat="1" applyFont="1" applyFill="1" applyBorder="1" applyAlignment="1">
      <alignment horizontal="center" vertical="center"/>
    </xf>
    <xf numFmtId="0" fontId="10" fillId="10" borderId="4" xfId="0" applyNumberFormat="1" applyFont="1" applyFill="1" applyBorder="1" applyAlignment="1">
      <alignment horizontal="center" vertical="center" wrapText="1"/>
    </xf>
    <xf numFmtId="0" fontId="10" fillId="10" borderId="55" xfId="0" applyNumberFormat="1" applyFont="1" applyFill="1" applyBorder="1" applyAlignment="1">
      <alignment horizontal="center" vertical="center" wrapText="1"/>
    </xf>
    <xf numFmtId="1" fontId="24" fillId="10" borderId="55" xfId="0" applyNumberFormat="1" applyFont="1" applyFill="1" applyBorder="1" applyAlignment="1">
      <alignment horizontal="center" vertical="center" wrapText="1"/>
    </xf>
    <xf numFmtId="1" fontId="24" fillId="10" borderId="14" xfId="0" applyNumberFormat="1" applyFont="1" applyFill="1" applyBorder="1" applyAlignment="1">
      <alignment horizontal="center" vertical="center" wrapText="1"/>
    </xf>
    <xf numFmtId="1" fontId="24" fillId="10" borderId="15" xfId="0" applyNumberFormat="1" applyFont="1" applyFill="1" applyBorder="1" applyAlignment="1">
      <alignment horizontal="center" vertical="center" wrapText="1"/>
    </xf>
    <xf numFmtId="0" fontId="10" fillId="10" borderId="0" xfId="0" applyNumberFormat="1" applyFont="1" applyFill="1" applyBorder="1" applyAlignment="1">
      <alignment horizontal="left" vertical="center" wrapText="1"/>
    </xf>
    <xf numFmtId="0" fontId="24" fillId="0" borderId="0" xfId="0" applyNumberFormat="1" applyFont="1" applyFill="1" applyBorder="1" applyAlignment="1">
      <alignment vertical="center" wrapText="1"/>
    </xf>
    <xf numFmtId="0" fontId="24" fillId="10" borderId="0" xfId="0" applyNumberFormat="1" applyFont="1" applyFill="1" applyBorder="1" applyAlignment="1">
      <alignment vertical="center" wrapText="1"/>
    </xf>
    <xf numFmtId="0" fontId="24" fillId="10" borderId="0" xfId="0" applyFont="1" applyFill="1" applyBorder="1" applyAlignment="1">
      <alignment vertical="center" wrapText="1"/>
    </xf>
    <xf numFmtId="0" fontId="24" fillId="10" borderId="0" xfId="0" applyFont="1" applyFill="1" applyAlignment="1">
      <alignment vertical="center" wrapText="1"/>
    </xf>
    <xf numFmtId="0" fontId="17" fillId="4"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9" fillId="0" borderId="0" xfId="0" applyNumberFormat="1" applyFont="1" applyAlignment="1">
      <alignment horizontal="left" vertical="center" wrapText="1"/>
    </xf>
    <xf numFmtId="0" fontId="4" fillId="19" borderId="72" xfId="0" applyNumberFormat="1" applyFont="1" applyFill="1" applyBorder="1" applyAlignment="1">
      <alignment horizontal="center" vertical="center" wrapText="1"/>
    </xf>
    <xf numFmtId="0" fontId="3" fillId="0" borderId="70" xfId="0" applyNumberFormat="1" applyFont="1" applyBorder="1" applyAlignment="1">
      <alignment horizontal="left" vertical="center" wrapText="1"/>
    </xf>
    <xf numFmtId="0" fontId="10" fillId="0" borderId="4" xfId="0" applyFont="1" applyFill="1" applyBorder="1" applyAlignment="1">
      <alignment horizontal="left" vertical="center"/>
    </xf>
    <xf numFmtId="0" fontId="4" fillId="19" borderId="4" xfId="3" quotePrefix="1" applyFont="1" applyFill="1" applyBorder="1" applyAlignment="1" applyProtection="1">
      <alignment horizontal="center" vertical="center" wrapText="1"/>
    </xf>
    <xf numFmtId="1" fontId="11" fillId="19" borderId="55" xfId="0" applyNumberFormat="1" applyFont="1" applyFill="1" applyBorder="1" applyAlignment="1">
      <alignment horizontal="center" vertical="center" wrapText="1"/>
    </xf>
    <xf numFmtId="0" fontId="11" fillId="19" borderId="4" xfId="3" applyFont="1" applyFill="1" applyBorder="1" applyAlignment="1" applyProtection="1">
      <alignment horizontal="center" vertical="center" wrapText="1"/>
    </xf>
    <xf numFmtId="1" fontId="11" fillId="19" borderId="14" xfId="0" applyNumberFormat="1" applyFont="1" applyFill="1" applyBorder="1" applyAlignment="1">
      <alignment horizontal="center" vertical="center" wrapText="1"/>
    </xf>
    <xf numFmtId="1" fontId="11" fillId="19" borderId="15" xfId="0" applyNumberFormat="1" applyFont="1" applyFill="1" applyBorder="1" applyAlignment="1">
      <alignment horizontal="center" vertical="center" wrapText="1"/>
    </xf>
    <xf numFmtId="0" fontId="11" fillId="0" borderId="0" xfId="0" applyNumberFormat="1" applyFont="1" applyFill="1" applyAlignment="1">
      <alignment vertical="center" wrapText="1"/>
    </xf>
    <xf numFmtId="0" fontId="11" fillId="24" borderId="0" xfId="0" applyNumberFormat="1" applyFont="1" applyFill="1" applyAlignment="1">
      <alignment vertical="center" wrapText="1"/>
    </xf>
    <xf numFmtId="0" fontId="11" fillId="24" borderId="0" xfId="0" applyFont="1" applyFill="1" applyAlignment="1">
      <alignment vertical="center" wrapText="1"/>
    </xf>
    <xf numFmtId="0" fontId="24" fillId="10" borderId="18" xfId="0" applyNumberFormat="1" applyFont="1" applyFill="1" applyBorder="1" applyAlignment="1">
      <alignment horizontal="left" vertical="center" wrapText="1"/>
    </xf>
    <xf numFmtId="1" fontId="25" fillId="10" borderId="18" xfId="0" applyNumberFormat="1" applyFont="1" applyFill="1" applyBorder="1" applyAlignment="1">
      <alignment horizontal="center" vertical="center" wrapText="1"/>
    </xf>
    <xf numFmtId="1" fontId="24" fillId="10" borderId="18" xfId="0" applyNumberFormat="1" applyFont="1" applyFill="1" applyBorder="1" applyAlignment="1">
      <alignment horizontal="center" vertical="center"/>
    </xf>
    <xf numFmtId="0" fontId="10" fillId="10" borderId="82" xfId="0" applyNumberFormat="1" applyFont="1" applyFill="1" applyBorder="1" applyAlignment="1">
      <alignment horizontal="center" vertical="center" wrapText="1"/>
    </xf>
    <xf numFmtId="0" fontId="10" fillId="10" borderId="78" xfId="0" applyNumberFormat="1" applyFont="1" applyFill="1" applyBorder="1" applyAlignment="1">
      <alignment horizontal="center" vertical="center" wrapText="1"/>
    </xf>
    <xf numFmtId="1" fontId="10" fillId="10" borderId="78" xfId="0" applyNumberFormat="1" applyFont="1" applyFill="1" applyBorder="1" applyAlignment="1">
      <alignment horizontal="center" vertical="center" wrapText="1"/>
    </xf>
    <xf numFmtId="1" fontId="24" fillId="10" borderId="82" xfId="0" applyNumberFormat="1" applyFont="1" applyFill="1" applyBorder="1" applyAlignment="1">
      <alignment horizontal="center" vertical="center" wrapText="1"/>
    </xf>
    <xf numFmtId="9" fontId="9" fillId="3" borderId="83" xfId="4" applyFont="1" applyFill="1" applyBorder="1" applyAlignment="1">
      <alignment horizontal="center" vertical="center" wrapText="1"/>
    </xf>
    <xf numFmtId="0" fontId="9" fillId="3" borderId="78" xfId="5" applyNumberFormat="1" applyFont="1" applyFill="1" applyBorder="1" applyAlignment="1">
      <alignment horizontal="center" vertical="center" wrapText="1"/>
    </xf>
    <xf numFmtId="9" fontId="9" fillId="7" borderId="78" xfId="4" applyFont="1" applyFill="1" applyBorder="1" applyAlignment="1">
      <alignment horizontal="center" vertical="center" wrapText="1"/>
    </xf>
    <xf numFmtId="0" fontId="9" fillId="7" borderId="78" xfId="5" applyNumberFormat="1" applyFont="1" applyFill="1" applyBorder="1" applyAlignment="1">
      <alignment horizontal="center" vertical="center" wrapText="1"/>
    </xf>
    <xf numFmtId="0" fontId="9" fillId="7" borderId="82" xfId="5" applyNumberFormat="1" applyFont="1" applyFill="1" applyBorder="1" applyAlignment="1">
      <alignment horizontal="center" vertical="center" wrapText="1"/>
    </xf>
    <xf numFmtId="0" fontId="9" fillId="7" borderId="14" xfId="5" applyNumberFormat="1" applyFont="1" applyFill="1" applyBorder="1" applyAlignment="1">
      <alignment horizontal="center" vertical="center" wrapText="1"/>
    </xf>
    <xf numFmtId="0" fontId="9" fillId="7" borderId="15" xfId="5" applyNumberFormat="1" applyFont="1" applyFill="1" applyBorder="1" applyAlignment="1">
      <alignment horizontal="center" vertical="center" wrapText="1"/>
    </xf>
    <xf numFmtId="9" fontId="9" fillId="13" borderId="83" xfId="4" applyFont="1" applyFill="1" applyBorder="1" applyAlignment="1">
      <alignment horizontal="center" vertical="center" wrapText="1"/>
    </xf>
    <xf numFmtId="0" fontId="9" fillId="13" borderId="78" xfId="5" applyNumberFormat="1" applyFont="1" applyFill="1" applyBorder="1" applyAlignment="1">
      <alignment horizontal="center" vertical="center" wrapText="1"/>
    </xf>
    <xf numFmtId="0" fontId="4" fillId="19" borderId="78" xfId="3" applyFont="1" applyFill="1" applyBorder="1" applyAlignment="1" applyProtection="1">
      <alignment horizontal="center" vertical="center" wrapText="1"/>
    </xf>
    <xf numFmtId="0" fontId="4" fillId="19" borderId="78" xfId="3" applyFont="1" applyFill="1" applyBorder="1" applyAlignment="1" applyProtection="1">
      <alignment vertical="center" wrapText="1"/>
    </xf>
    <xf numFmtId="1" fontId="17" fillId="19" borderId="56" xfId="0" applyNumberFormat="1" applyFont="1" applyFill="1" applyBorder="1" applyAlignment="1">
      <alignment horizontal="center" vertical="center" wrapText="1"/>
    </xf>
    <xf numFmtId="0" fontId="9" fillId="10" borderId="70" xfId="0" applyNumberFormat="1" applyFont="1" applyFill="1" applyBorder="1" applyAlignment="1">
      <alignment horizontal="center" vertical="center"/>
    </xf>
    <xf numFmtId="0" fontId="10" fillId="0" borderId="78" xfId="0" applyFont="1" applyBorder="1" applyAlignment="1">
      <alignment vertical="center"/>
    </xf>
    <xf numFmtId="0" fontId="11" fillId="10" borderId="78" xfId="3" applyFont="1" applyFill="1" applyBorder="1" applyAlignment="1" applyProtection="1">
      <alignment horizontal="center" vertical="center" wrapText="1"/>
    </xf>
    <xf numFmtId="0" fontId="11" fillId="10" borderId="4" xfId="3" applyFont="1" applyFill="1" applyBorder="1" applyAlignment="1" applyProtection="1">
      <alignment horizontal="center" vertical="center" wrapText="1"/>
    </xf>
    <xf numFmtId="0" fontId="11" fillId="10" borderId="4" xfId="3" applyFont="1" applyFill="1" applyBorder="1" applyAlignment="1" applyProtection="1">
      <alignment vertical="center" wrapText="1"/>
    </xf>
    <xf numFmtId="1" fontId="11" fillId="10" borderId="70" xfId="0" applyNumberFormat="1" applyFont="1" applyFill="1" applyBorder="1" applyAlignment="1">
      <alignment horizontal="center" vertical="center"/>
    </xf>
    <xf numFmtId="49" fontId="11" fillId="10" borderId="78" xfId="3" applyNumberFormat="1" applyFont="1" applyFill="1" applyBorder="1" applyAlignment="1" applyProtection="1">
      <alignment horizontal="center" vertical="center" wrapText="1"/>
    </xf>
    <xf numFmtId="1" fontId="11" fillId="0" borderId="78" xfId="0" applyNumberFormat="1" applyFont="1" applyFill="1" applyBorder="1" applyAlignment="1">
      <alignment horizontal="center" vertical="center" wrapText="1"/>
    </xf>
    <xf numFmtId="1" fontId="19" fillId="0" borderId="72" xfId="0" applyNumberFormat="1" applyFont="1" applyFill="1" applyBorder="1" applyAlignment="1">
      <alignment horizontal="center" vertical="center"/>
    </xf>
    <xf numFmtId="1" fontId="11" fillId="10" borderId="55" xfId="0" applyNumberFormat="1" applyFont="1" applyFill="1" applyBorder="1" applyAlignment="1">
      <alignment horizontal="center" vertical="center" wrapText="1"/>
    </xf>
    <xf numFmtId="1" fontId="11" fillId="0" borderId="4" xfId="0" applyNumberFormat="1" applyFont="1" applyFill="1" applyBorder="1" applyAlignment="1">
      <alignment horizontal="left" vertical="center" wrapText="1"/>
    </xf>
    <xf numFmtId="0" fontId="26" fillId="10" borderId="0" xfId="0" applyNumberFormat="1" applyFont="1" applyFill="1" applyAlignment="1">
      <alignment vertical="center" wrapText="1"/>
    </xf>
    <xf numFmtId="0" fontId="22" fillId="10" borderId="0" xfId="0" applyFont="1" applyFill="1" applyAlignment="1">
      <alignment vertical="center" wrapText="1"/>
    </xf>
    <xf numFmtId="0" fontId="24" fillId="10" borderId="84" xfId="0" applyNumberFormat="1" applyFont="1" applyFill="1" applyBorder="1" applyAlignment="1">
      <alignment horizontal="center" vertical="center"/>
    </xf>
    <xf numFmtId="0" fontId="10" fillId="10" borderId="78" xfId="0" applyFont="1" applyFill="1" applyBorder="1" applyAlignment="1">
      <alignment vertical="center"/>
    </xf>
    <xf numFmtId="1" fontId="24" fillId="10" borderId="70" xfId="0" applyNumberFormat="1" applyFont="1" applyFill="1" applyBorder="1" applyAlignment="1">
      <alignment horizontal="center" vertical="center"/>
    </xf>
    <xf numFmtId="0" fontId="10" fillId="10" borderId="4" xfId="0" applyNumberFormat="1" applyFont="1" applyFill="1" applyBorder="1" applyAlignment="1">
      <alignment horizontal="left" vertical="center" wrapText="1"/>
    </xf>
    <xf numFmtId="1" fontId="11" fillId="8" borderId="70" xfId="0" applyNumberFormat="1" applyFont="1" applyFill="1" applyBorder="1" applyAlignment="1">
      <alignment horizontal="center" vertical="center" wrapText="1"/>
    </xf>
    <xf numFmtId="1" fontId="9" fillId="8" borderId="70" xfId="0" applyNumberFormat="1" applyFont="1" applyFill="1" applyBorder="1" applyAlignment="1">
      <alignment horizontal="center" vertical="center" wrapText="1"/>
    </xf>
    <xf numFmtId="1" fontId="3" fillId="8" borderId="70" xfId="0" applyNumberFormat="1" applyFont="1" applyFill="1" applyBorder="1" applyAlignment="1">
      <alignment vertical="center" wrapText="1"/>
    </xf>
    <xf numFmtId="1" fontId="3" fillId="8" borderId="70" xfId="0" applyNumberFormat="1" applyFont="1" applyFill="1" applyBorder="1" applyAlignment="1">
      <alignment horizontal="center" vertical="center" wrapText="1"/>
    </xf>
    <xf numFmtId="1" fontId="3" fillId="8" borderId="70" xfId="0" applyNumberFormat="1" applyFont="1" applyFill="1" applyBorder="1" applyAlignment="1">
      <alignment horizontal="center" vertical="center"/>
    </xf>
    <xf numFmtId="49" fontId="4" fillId="8" borderId="78" xfId="3" applyNumberFormat="1" applyFont="1" applyFill="1" applyBorder="1" applyAlignment="1" applyProtection="1">
      <alignment horizontal="center" vertical="center" wrapText="1"/>
    </xf>
    <xf numFmtId="49" fontId="4" fillId="8" borderId="82" xfId="3" applyNumberFormat="1" applyFont="1" applyFill="1" applyBorder="1" applyAlignment="1" applyProtection="1">
      <alignment horizontal="center" vertical="center" wrapText="1"/>
    </xf>
    <xf numFmtId="1" fontId="17" fillId="8" borderId="78" xfId="0" applyNumberFormat="1" applyFont="1" applyFill="1" applyBorder="1" applyAlignment="1">
      <alignment horizontal="center" vertical="center" wrapText="1"/>
    </xf>
    <xf numFmtId="1" fontId="17" fillId="8" borderId="82" xfId="0" applyNumberFormat="1" applyFont="1" applyFill="1" applyBorder="1" applyAlignment="1">
      <alignment horizontal="center" vertical="center" wrapText="1"/>
    </xf>
    <xf numFmtId="1" fontId="9" fillId="8" borderId="77" xfId="0" applyNumberFormat="1" applyFont="1" applyFill="1" applyBorder="1" applyAlignment="1">
      <alignment vertical="center" wrapText="1"/>
    </xf>
    <xf numFmtId="1" fontId="9" fillId="8" borderId="85" xfId="0" applyNumberFormat="1" applyFont="1" applyFill="1" applyBorder="1" applyAlignment="1">
      <alignment vertical="center" wrapText="1"/>
    </xf>
    <xf numFmtId="1" fontId="9" fillId="8" borderId="86" xfId="0" applyNumberFormat="1" applyFont="1" applyFill="1" applyBorder="1" applyAlignment="1">
      <alignment vertical="center" wrapText="1"/>
    </xf>
    <xf numFmtId="49" fontId="11" fillId="8" borderId="87" xfId="3" applyNumberFormat="1" applyFont="1" applyFill="1" applyBorder="1" applyAlignment="1" applyProtection="1">
      <alignment horizontal="left" vertical="center" wrapText="1"/>
    </xf>
    <xf numFmtId="0" fontId="4" fillId="19" borderId="87" xfId="3" applyFont="1" applyFill="1" applyBorder="1" applyAlignment="1" applyProtection="1">
      <alignment horizontal="center" vertical="center" wrapText="1"/>
    </xf>
    <xf numFmtId="0" fontId="4" fillId="19" borderId="87" xfId="3" applyFont="1" applyFill="1" applyBorder="1" applyAlignment="1" applyProtection="1">
      <alignment vertical="center" wrapText="1"/>
    </xf>
    <xf numFmtId="0" fontId="11" fillId="19" borderId="88" xfId="0" applyNumberFormat="1" applyFont="1" applyFill="1" applyBorder="1" applyAlignment="1">
      <alignment horizontal="center" vertical="center" wrapText="1"/>
    </xf>
    <xf numFmtId="0" fontId="11" fillId="19" borderId="87" xfId="3" applyFont="1" applyFill="1" applyBorder="1" applyAlignment="1" applyProtection="1">
      <alignment horizontal="center" vertical="center" wrapText="1"/>
    </xf>
    <xf numFmtId="0" fontId="11" fillId="19" borderId="87" xfId="3" quotePrefix="1" applyFont="1" applyFill="1" applyBorder="1" applyAlignment="1" applyProtection="1">
      <alignment horizontal="center" vertical="center" wrapText="1"/>
    </xf>
    <xf numFmtId="0" fontId="4" fillId="19" borderId="88" xfId="0" applyNumberFormat="1" applyFont="1" applyFill="1" applyBorder="1" applyAlignment="1">
      <alignment vertical="center" wrapText="1"/>
    </xf>
    <xf numFmtId="1" fontId="4" fillId="19" borderId="88" xfId="0" applyNumberFormat="1" applyFont="1" applyFill="1" applyBorder="1" applyAlignment="1">
      <alignment horizontal="center" vertical="center"/>
    </xf>
    <xf numFmtId="0" fontId="4" fillId="19" borderId="88" xfId="0" applyNumberFormat="1" applyFont="1" applyFill="1" applyBorder="1" applyAlignment="1">
      <alignment horizontal="center" vertical="center" wrapText="1"/>
    </xf>
    <xf numFmtId="1" fontId="17" fillId="19" borderId="87" xfId="0" applyNumberFormat="1" applyFont="1" applyFill="1" applyBorder="1" applyAlignment="1">
      <alignment horizontal="center" vertical="center" wrapText="1"/>
    </xf>
    <xf numFmtId="0" fontId="4" fillId="19" borderId="86" xfId="0" applyNumberFormat="1" applyFont="1" applyFill="1" applyBorder="1" applyAlignment="1">
      <alignment horizontal="center" vertical="center" wrapText="1"/>
    </xf>
    <xf numFmtId="0" fontId="9" fillId="3" borderId="4" xfId="6" applyNumberFormat="1" applyFont="1" applyFill="1" applyBorder="1" applyAlignment="1">
      <alignment horizontal="center" vertical="center" wrapText="1"/>
    </xf>
    <xf numFmtId="0" fontId="11" fillId="10" borderId="88" xfId="0" applyNumberFormat="1" applyFont="1" applyFill="1" applyBorder="1" applyAlignment="1">
      <alignment horizontal="left" vertical="center" wrapText="1"/>
    </xf>
    <xf numFmtId="0" fontId="9" fillId="10" borderId="88" xfId="0" applyNumberFormat="1" applyFont="1" applyFill="1" applyBorder="1" applyAlignment="1">
      <alignment horizontal="center" vertical="center"/>
    </xf>
    <xf numFmtId="0" fontId="11" fillId="0" borderId="88" xfId="7" applyNumberFormat="1" applyFont="1" applyFill="1" applyBorder="1" applyAlignment="1">
      <alignment horizontal="left" vertical="center" wrapText="1"/>
    </xf>
    <xf numFmtId="0" fontId="11" fillId="0" borderId="88" xfId="0" applyNumberFormat="1" applyFont="1" applyFill="1" applyBorder="1" applyAlignment="1">
      <alignment horizontal="center" vertical="center" wrapText="1"/>
    </xf>
    <xf numFmtId="1" fontId="11" fillId="0" borderId="88" xfId="0" applyNumberFormat="1" applyFont="1" applyFill="1" applyBorder="1" applyAlignment="1">
      <alignment horizontal="center" vertical="center" wrapText="1"/>
    </xf>
    <xf numFmtId="0" fontId="9" fillId="10" borderId="88" xfId="0" applyNumberFormat="1" applyFont="1" applyFill="1" applyBorder="1" applyAlignment="1">
      <alignment horizontal="center" vertical="center" wrapText="1"/>
    </xf>
    <xf numFmtId="1" fontId="9" fillId="10" borderId="88" xfId="0" applyNumberFormat="1" applyFont="1" applyFill="1" applyBorder="1" applyAlignment="1">
      <alignment horizontal="center" vertical="center"/>
    </xf>
    <xf numFmtId="1" fontId="11" fillId="10" borderId="4" xfId="0" applyNumberFormat="1" applyFont="1" applyFill="1" applyBorder="1" applyAlignment="1">
      <alignment horizontal="center" vertical="center" wrapText="1"/>
    </xf>
    <xf numFmtId="0" fontId="9" fillId="0" borderId="88" xfId="0" applyNumberFormat="1" applyFont="1" applyBorder="1" applyAlignment="1">
      <alignment vertical="center"/>
    </xf>
    <xf numFmtId="0" fontId="9" fillId="0" borderId="88" xfId="0" applyNumberFormat="1" applyFont="1" applyBorder="1" applyAlignment="1">
      <alignment horizontal="center" vertical="center"/>
    </xf>
    <xf numFmtId="0" fontId="11" fillId="10" borderId="88" xfId="0" applyNumberFormat="1" applyFont="1" applyFill="1" applyBorder="1" applyAlignment="1">
      <alignment horizontal="center" vertical="center" wrapText="1"/>
    </xf>
    <xf numFmtId="0" fontId="9" fillId="10" borderId="89" xfId="0" applyNumberFormat="1" applyFont="1" applyFill="1" applyBorder="1" applyAlignment="1">
      <alignment horizontal="center" vertical="center" wrapText="1"/>
    </xf>
    <xf numFmtId="1" fontId="10" fillId="10" borderId="88" xfId="0" applyNumberFormat="1" applyFont="1" applyFill="1" applyBorder="1" applyAlignment="1">
      <alignment horizontal="center" vertical="center"/>
    </xf>
    <xf numFmtId="1" fontId="11" fillId="8" borderId="88" xfId="0" applyNumberFormat="1" applyFont="1" applyFill="1" applyBorder="1" applyAlignment="1">
      <alignment horizontal="center" vertical="center" wrapText="1"/>
    </xf>
    <xf numFmtId="1" fontId="9" fillId="8" borderId="88" xfId="0" applyNumberFormat="1" applyFont="1" applyFill="1" applyBorder="1" applyAlignment="1">
      <alignment horizontal="center" vertical="center" wrapText="1"/>
    </xf>
    <xf numFmtId="1" fontId="3" fillId="8" borderId="88" xfId="0" applyNumberFormat="1" applyFont="1" applyFill="1" applyBorder="1" applyAlignment="1">
      <alignment vertical="center" wrapText="1"/>
    </xf>
    <xf numFmtId="1" fontId="3" fillId="8" borderId="88" xfId="0" applyNumberFormat="1" applyFont="1" applyFill="1" applyBorder="1" applyAlignment="1">
      <alignment horizontal="center" vertical="center" wrapText="1"/>
    </xf>
    <xf numFmtId="1" fontId="3" fillId="8" borderId="88" xfId="0" applyNumberFormat="1" applyFont="1" applyFill="1" applyBorder="1" applyAlignment="1">
      <alignment horizontal="center" vertical="center"/>
    </xf>
    <xf numFmtId="49" fontId="4" fillId="8" borderId="87" xfId="3" applyNumberFormat="1" applyFont="1" applyFill="1" applyBorder="1" applyAlignment="1" applyProtection="1">
      <alignment horizontal="center" vertical="center" wrapText="1"/>
    </xf>
    <xf numFmtId="49" fontId="4" fillId="8" borderId="90" xfId="3" applyNumberFormat="1" applyFont="1" applyFill="1" applyBorder="1" applyAlignment="1" applyProtection="1">
      <alignment horizontal="center" vertical="center" wrapText="1"/>
    </xf>
    <xf numFmtId="1" fontId="17" fillId="8" borderId="87" xfId="0" applyNumberFormat="1" applyFont="1" applyFill="1" applyBorder="1" applyAlignment="1">
      <alignment horizontal="center" vertical="center" wrapText="1"/>
    </xf>
    <xf numFmtId="1" fontId="17" fillId="8" borderId="90" xfId="0" applyNumberFormat="1" applyFont="1" applyFill="1" applyBorder="1" applyAlignment="1">
      <alignment horizontal="center" vertical="center" wrapText="1"/>
    </xf>
    <xf numFmtId="0" fontId="11" fillId="8" borderId="83" xfId="3" applyFont="1" applyFill="1" applyBorder="1" applyAlignment="1" applyProtection="1">
      <alignment vertical="center" wrapText="1"/>
    </xf>
    <xf numFmtId="1" fontId="9" fillId="8" borderId="91" xfId="0" applyNumberFormat="1" applyFont="1" applyFill="1" applyBorder="1" applyAlignment="1">
      <alignment vertical="center" wrapText="1"/>
    </xf>
    <xf numFmtId="0" fontId="9" fillId="10" borderId="88" xfId="0" applyNumberFormat="1" applyFont="1" applyFill="1" applyBorder="1" applyAlignment="1">
      <alignment vertical="center"/>
    </xf>
    <xf numFmtId="0" fontId="10" fillId="4" borderId="87" xfId="0" applyFont="1" applyFill="1" applyBorder="1" applyAlignment="1">
      <alignment horizontal="center" vertical="center"/>
    </xf>
    <xf numFmtId="0" fontId="17" fillId="4" borderId="87" xfId="3" applyFont="1" applyFill="1" applyBorder="1" applyAlignment="1" applyProtection="1">
      <alignment horizontal="left" vertical="center" wrapText="1"/>
    </xf>
    <xf numFmtId="49" fontId="11" fillId="20" borderId="87" xfId="3" applyNumberFormat="1" applyFont="1" applyFill="1" applyBorder="1" applyAlignment="1" applyProtection="1">
      <alignment horizontal="center" vertical="center" wrapText="1"/>
    </xf>
    <xf numFmtId="0" fontId="11" fillId="20" borderId="90" xfId="3" applyNumberFormat="1" applyFont="1" applyFill="1" applyBorder="1" applyAlignment="1" applyProtection="1">
      <alignment horizontal="center" vertical="center" wrapText="1"/>
    </xf>
    <xf numFmtId="0" fontId="11" fillId="20" borderId="87" xfId="3" applyNumberFormat="1" applyFont="1" applyFill="1" applyBorder="1" applyAlignment="1" applyProtection="1">
      <alignment horizontal="center" vertical="center" wrapText="1"/>
    </xf>
    <xf numFmtId="1" fontId="17" fillId="4" borderId="87" xfId="0" applyNumberFormat="1" applyFont="1" applyFill="1" applyBorder="1" applyAlignment="1">
      <alignment horizontal="center" vertical="center" wrapText="1"/>
    </xf>
    <xf numFmtId="1" fontId="9" fillId="10" borderId="90" xfId="0" applyNumberFormat="1" applyFont="1" applyFill="1" applyBorder="1" applyAlignment="1">
      <alignment horizontal="center" vertical="center" wrapText="1"/>
    </xf>
    <xf numFmtId="0" fontId="17" fillId="4" borderId="4" xfId="5" applyNumberFormat="1" applyFont="1" applyFill="1" applyBorder="1" applyAlignment="1">
      <alignment horizontal="center" vertical="center" wrapText="1"/>
    </xf>
    <xf numFmtId="9" fontId="17" fillId="4" borderId="4" xfId="4" applyFont="1" applyFill="1" applyBorder="1" applyAlignment="1">
      <alignment horizontal="center" vertical="center" wrapText="1"/>
    </xf>
    <xf numFmtId="0" fontId="17" fillId="4" borderId="55" xfId="0" applyFont="1" applyFill="1" applyBorder="1" applyAlignment="1">
      <alignment horizontal="center" vertical="center"/>
    </xf>
    <xf numFmtId="0" fontId="10" fillId="3" borderId="4" xfId="0" applyFont="1" applyFill="1" applyBorder="1" applyAlignment="1">
      <alignment horizontal="center" vertical="center"/>
    </xf>
    <xf numFmtId="0" fontId="10" fillId="7" borderId="4" xfId="0" applyFont="1" applyFill="1" applyBorder="1" applyAlignment="1">
      <alignment horizontal="center" vertical="center"/>
    </xf>
    <xf numFmtId="0" fontId="17" fillId="4" borderId="88" xfId="0" applyNumberFormat="1" applyFont="1" applyFill="1" applyBorder="1" applyAlignment="1">
      <alignment horizontal="left" vertical="center" wrapText="1"/>
    </xf>
    <xf numFmtId="0" fontId="4" fillId="8" borderId="87" xfId="3" applyFont="1" applyFill="1" applyBorder="1" applyAlignment="1" applyProtection="1">
      <alignment horizontal="center" vertical="center" wrapText="1"/>
    </xf>
    <xf numFmtId="0" fontId="4" fillId="8" borderId="87" xfId="3" applyFont="1" applyFill="1" applyBorder="1" applyAlignment="1" applyProtection="1">
      <alignment vertical="center" wrapText="1"/>
    </xf>
    <xf numFmtId="1" fontId="17" fillId="19" borderId="83" xfId="0" applyNumberFormat="1" applyFont="1" applyFill="1" applyBorder="1" applyAlignment="1">
      <alignment horizontal="center" vertical="center" wrapText="1"/>
    </xf>
    <xf numFmtId="0" fontId="10" fillId="0" borderId="87" xfId="0" applyFont="1" applyFill="1" applyBorder="1" applyAlignment="1">
      <alignment horizontal="center" vertical="center"/>
    </xf>
    <xf numFmtId="0" fontId="11" fillId="0" borderId="87" xfId="3" applyFont="1" applyFill="1" applyBorder="1" applyAlignment="1" applyProtection="1">
      <alignment horizontal="left" vertical="center" wrapText="1"/>
    </xf>
    <xf numFmtId="0" fontId="11" fillId="8" borderId="92" xfId="3" applyFont="1" applyFill="1" applyBorder="1" applyAlignment="1" applyProtection="1">
      <alignment vertical="center" wrapText="1"/>
    </xf>
    <xf numFmtId="1" fontId="9" fillId="8" borderId="93" xfId="0" applyNumberFormat="1" applyFont="1" applyFill="1" applyBorder="1" applyAlignment="1">
      <alignment vertical="center" wrapText="1"/>
    </xf>
    <xf numFmtId="1" fontId="9" fillId="8" borderId="94" xfId="0" applyNumberFormat="1" applyFont="1" applyFill="1" applyBorder="1" applyAlignment="1">
      <alignment vertical="center" wrapText="1"/>
    </xf>
    <xf numFmtId="1" fontId="9" fillId="8" borderId="95" xfId="0" applyNumberFormat="1" applyFont="1" applyFill="1" applyBorder="1" applyAlignment="1">
      <alignment vertical="center" wrapText="1"/>
    </xf>
    <xf numFmtId="49" fontId="11" fillId="8" borderId="96" xfId="3" applyNumberFormat="1" applyFont="1" applyFill="1" applyBorder="1" applyAlignment="1" applyProtection="1">
      <alignment horizontal="left" vertical="center" wrapText="1"/>
    </xf>
    <xf numFmtId="0" fontId="4" fillId="19" borderId="96" xfId="3" applyFont="1" applyFill="1" applyBorder="1" applyAlignment="1" applyProtection="1">
      <alignment horizontal="center" vertical="center" wrapText="1"/>
    </xf>
    <xf numFmtId="0" fontId="4" fillId="19" borderId="96" xfId="3" applyFont="1" applyFill="1" applyBorder="1" applyAlignment="1" applyProtection="1">
      <alignment vertical="center" wrapText="1"/>
    </xf>
    <xf numFmtId="0" fontId="11" fillId="19" borderId="97" xfId="0" applyNumberFormat="1" applyFont="1" applyFill="1" applyBorder="1" applyAlignment="1">
      <alignment horizontal="center" vertical="center" wrapText="1"/>
    </xf>
    <xf numFmtId="0" fontId="11" fillId="19" borderId="96" xfId="3" applyFont="1" applyFill="1" applyBorder="1" applyAlignment="1" applyProtection="1">
      <alignment horizontal="center" vertical="center" wrapText="1"/>
    </xf>
    <xf numFmtId="0" fontId="11" fillId="19" borderId="96" xfId="3" quotePrefix="1" applyFont="1" applyFill="1" applyBorder="1" applyAlignment="1" applyProtection="1">
      <alignment horizontal="center" vertical="center" wrapText="1"/>
    </xf>
    <xf numFmtId="1" fontId="4" fillId="19" borderId="97" xfId="0" applyNumberFormat="1" applyFont="1" applyFill="1" applyBorder="1" applyAlignment="1">
      <alignment horizontal="center" vertical="center"/>
    </xf>
    <xf numFmtId="0" fontId="4" fillId="19" borderId="97" xfId="0" applyNumberFormat="1" applyFont="1" applyFill="1" applyBorder="1" applyAlignment="1">
      <alignment horizontal="center" vertical="center" wrapText="1"/>
    </xf>
    <xf numFmtId="1" fontId="17" fillId="19" borderId="96" xfId="0" applyNumberFormat="1" applyFont="1" applyFill="1" applyBorder="1" applyAlignment="1">
      <alignment horizontal="center" vertical="center" wrapText="1"/>
    </xf>
    <xf numFmtId="0" fontId="4" fillId="19" borderId="95" xfId="0" applyNumberFormat="1" applyFont="1" applyFill="1" applyBorder="1" applyAlignment="1">
      <alignment horizontal="center" vertical="center" wrapText="1"/>
    </xf>
    <xf numFmtId="1" fontId="17" fillId="19" borderId="90" xfId="0" applyNumberFormat="1" applyFont="1" applyFill="1" applyBorder="1" applyAlignment="1">
      <alignment horizontal="center" vertical="center" wrapText="1"/>
    </xf>
    <xf numFmtId="1" fontId="17" fillId="19" borderId="92" xfId="0" applyNumberFormat="1" applyFont="1" applyFill="1" applyBorder="1" applyAlignment="1">
      <alignment horizontal="center" vertical="center" wrapText="1"/>
    </xf>
    <xf numFmtId="0" fontId="9" fillId="10" borderId="97" xfId="0" applyNumberFormat="1" applyFont="1" applyFill="1" applyBorder="1" applyAlignment="1">
      <alignment vertical="center"/>
    </xf>
    <xf numFmtId="0" fontId="10" fillId="0" borderId="96" xfId="0" applyFont="1" applyFill="1" applyBorder="1" applyAlignment="1">
      <alignment horizontal="center" vertical="center"/>
    </xf>
    <xf numFmtId="0" fontId="11" fillId="0" borderId="96" xfId="3" applyFont="1" applyFill="1" applyBorder="1" applyAlignment="1" applyProtection="1">
      <alignment horizontal="left" vertical="center" wrapText="1"/>
    </xf>
    <xf numFmtId="0" fontId="11" fillId="10" borderId="97" xfId="0" applyNumberFormat="1" applyFont="1" applyFill="1" applyBorder="1" applyAlignment="1">
      <alignment horizontal="center" vertical="center" wrapText="1"/>
    </xf>
    <xf numFmtId="0" fontId="11" fillId="0" borderId="97" xfId="0" applyNumberFormat="1" applyFont="1" applyFill="1" applyBorder="1" applyAlignment="1">
      <alignment horizontal="center" vertical="center" wrapText="1"/>
    </xf>
    <xf numFmtId="0" fontId="9" fillId="10" borderId="97" xfId="0" applyNumberFormat="1" applyFont="1" applyFill="1" applyBorder="1" applyAlignment="1">
      <alignment horizontal="center" vertical="center" wrapText="1"/>
    </xf>
    <xf numFmtId="1" fontId="9" fillId="10" borderId="97" xfId="0" applyNumberFormat="1" applyFont="1" applyFill="1" applyBorder="1" applyAlignment="1">
      <alignment horizontal="center" vertical="center"/>
    </xf>
    <xf numFmtId="9" fontId="9" fillId="3" borderId="92" xfId="4" applyFont="1" applyFill="1" applyBorder="1" applyAlignment="1">
      <alignment horizontal="center" vertical="center" wrapText="1"/>
    </xf>
    <xf numFmtId="0" fontId="9" fillId="7" borderId="90" xfId="5" applyNumberFormat="1" applyFont="1" applyFill="1" applyBorder="1" applyAlignment="1">
      <alignment horizontal="center" vertical="center" wrapText="1"/>
    </xf>
    <xf numFmtId="0" fontId="11" fillId="4" borderId="14" xfId="5" applyNumberFormat="1" applyFont="1" applyFill="1" applyBorder="1" applyAlignment="1">
      <alignment horizontal="center" vertical="center" wrapText="1"/>
    </xf>
    <xf numFmtId="0" fontId="6" fillId="4" borderId="4" xfId="3" applyFont="1" applyFill="1" applyBorder="1" applyAlignment="1" applyProtection="1">
      <alignment horizontal="center" vertical="center" wrapText="1"/>
    </xf>
    <xf numFmtId="0" fontId="11" fillId="10" borderId="97" xfId="0" applyNumberFormat="1" applyFont="1" applyFill="1" applyBorder="1" applyAlignment="1">
      <alignment vertical="center"/>
    </xf>
    <xf numFmtId="0" fontId="11" fillId="4" borderId="96" xfId="0" applyFont="1" applyFill="1" applyBorder="1" applyAlignment="1">
      <alignment horizontal="center" vertical="center"/>
    </xf>
    <xf numFmtId="0" fontId="11" fillId="4" borderId="96" xfId="3" applyFont="1" applyFill="1" applyBorder="1" applyAlignment="1" applyProtection="1">
      <alignment horizontal="left" vertical="center" wrapText="1"/>
    </xf>
    <xf numFmtId="1" fontId="11" fillId="10" borderId="97" xfId="0" applyNumberFormat="1" applyFont="1" applyFill="1" applyBorder="1" applyAlignment="1">
      <alignment horizontal="center" vertical="center" wrapText="1"/>
    </xf>
    <xf numFmtId="1" fontId="11" fillId="10" borderId="97" xfId="0" applyNumberFormat="1" applyFont="1" applyFill="1" applyBorder="1" applyAlignment="1">
      <alignment horizontal="center" vertical="center"/>
    </xf>
    <xf numFmtId="1" fontId="11" fillId="10" borderId="90" xfId="0" applyNumberFormat="1" applyFont="1" applyFill="1" applyBorder="1" applyAlignment="1">
      <alignment horizontal="center" vertical="center" wrapText="1"/>
    </xf>
    <xf numFmtId="9" fontId="11" fillId="3" borderId="92" xfId="4" applyFont="1" applyFill="1" applyBorder="1" applyAlignment="1">
      <alignment horizontal="center" vertical="center" wrapText="1"/>
    </xf>
    <xf numFmtId="9" fontId="11" fillId="7" borderId="4" xfId="4" applyFont="1" applyFill="1" applyBorder="1" applyAlignment="1">
      <alignment horizontal="center" vertical="center" wrapText="1"/>
    </xf>
    <xf numFmtId="0" fontId="11" fillId="7" borderId="4" xfId="5" applyNumberFormat="1" applyFont="1" applyFill="1" applyBorder="1" applyAlignment="1">
      <alignment horizontal="center" vertical="center" wrapText="1"/>
    </xf>
    <xf numFmtId="9" fontId="11" fillId="7" borderId="4" xfId="1" applyFont="1" applyFill="1" applyBorder="1" applyAlignment="1">
      <alignment horizontal="center" vertical="center" wrapText="1"/>
    </xf>
    <xf numFmtId="0" fontId="11" fillId="0" borderId="0" xfId="0" applyFont="1"/>
    <xf numFmtId="0" fontId="17" fillId="10" borderId="97" xfId="0" applyNumberFormat="1" applyFont="1" applyFill="1" applyBorder="1" applyAlignment="1">
      <alignment vertical="center"/>
    </xf>
    <xf numFmtId="0" fontId="17" fillId="4" borderId="96" xfId="0" applyFont="1" applyFill="1" applyBorder="1" applyAlignment="1">
      <alignment horizontal="center" vertical="center"/>
    </xf>
    <xf numFmtId="0" fontId="17" fillId="4" borderId="96" xfId="3" applyFont="1" applyFill="1" applyBorder="1" applyAlignment="1" applyProtection="1">
      <alignment horizontal="left" vertical="center" wrapText="1"/>
    </xf>
    <xf numFmtId="0" fontId="17" fillId="4" borderId="97" xfId="0" applyNumberFormat="1" applyFont="1" applyFill="1" applyBorder="1" applyAlignment="1">
      <alignment horizontal="center" vertical="center" wrapText="1"/>
    </xf>
    <xf numFmtId="1" fontId="17" fillId="4" borderId="97" xfId="0" applyNumberFormat="1" applyFont="1" applyFill="1" applyBorder="1" applyAlignment="1">
      <alignment horizontal="center" vertical="center" wrapText="1"/>
    </xf>
    <xf numFmtId="1" fontId="17" fillId="4" borderId="97" xfId="0" applyNumberFormat="1" applyFont="1" applyFill="1" applyBorder="1" applyAlignment="1">
      <alignment horizontal="center" vertical="center"/>
    </xf>
    <xf numFmtId="49" fontId="17" fillId="4" borderId="4" xfId="3" applyNumberFormat="1" applyFont="1" applyFill="1" applyBorder="1" applyAlignment="1" applyProtection="1">
      <alignment horizontal="center" vertical="center" wrapText="1"/>
    </xf>
    <xf numFmtId="0" fontId="17" fillId="4" borderId="90" xfId="3" applyNumberFormat="1" applyFont="1" applyFill="1" applyBorder="1" applyAlignment="1" applyProtection="1">
      <alignment horizontal="center" vertical="center" wrapText="1"/>
    </xf>
    <xf numFmtId="0" fontId="17" fillId="4" borderId="4" xfId="3" applyFont="1" applyFill="1" applyBorder="1" applyAlignment="1" applyProtection="1">
      <alignment horizontal="center" vertical="center" wrapText="1"/>
    </xf>
    <xf numFmtId="1" fontId="17" fillId="4" borderId="90" xfId="0" applyNumberFormat="1" applyFont="1" applyFill="1" applyBorder="1" applyAlignment="1">
      <alignment horizontal="center" vertical="center" wrapText="1"/>
    </xf>
    <xf numFmtId="9" fontId="17" fillId="3" borderId="92" xfId="4" applyFont="1" applyFill="1" applyBorder="1" applyAlignment="1">
      <alignment horizontal="center" vertical="center" wrapText="1"/>
    </xf>
    <xf numFmtId="0" fontId="17" fillId="3" borderId="4" xfId="5" applyNumberFormat="1" applyFont="1" applyFill="1" applyBorder="1" applyAlignment="1">
      <alignment horizontal="center" vertical="center" wrapText="1"/>
    </xf>
    <xf numFmtId="9" fontId="17" fillId="7" borderId="4" xfId="4" applyFont="1" applyFill="1" applyBorder="1" applyAlignment="1">
      <alignment horizontal="center" vertical="center" wrapText="1"/>
    </xf>
    <xf numFmtId="0" fontId="17" fillId="7" borderId="4" xfId="5" applyNumberFormat="1" applyFont="1" applyFill="1" applyBorder="1" applyAlignment="1">
      <alignment horizontal="center" vertical="center" wrapText="1"/>
    </xf>
    <xf numFmtId="9" fontId="17" fillId="7" borderId="4" xfId="1" applyFont="1" applyFill="1" applyBorder="1" applyAlignment="1">
      <alignment horizontal="center" vertical="center" wrapText="1"/>
    </xf>
    <xf numFmtId="0" fontId="17" fillId="20" borderId="4" xfId="3" applyNumberFormat="1" applyFont="1" applyFill="1" applyBorder="1" applyAlignment="1" applyProtection="1">
      <alignment horizontal="left" vertical="center" wrapText="1"/>
    </xf>
    <xf numFmtId="0" fontId="17" fillId="0" borderId="0" xfId="0" applyFont="1"/>
    <xf numFmtId="1" fontId="11" fillId="8" borderId="97" xfId="0" applyNumberFormat="1" applyFont="1" applyFill="1" applyBorder="1" applyAlignment="1">
      <alignment horizontal="center" vertical="center" wrapText="1"/>
    </xf>
    <xf numFmtId="1" fontId="9" fillId="8" borderId="97" xfId="0" applyNumberFormat="1" applyFont="1" applyFill="1" applyBorder="1" applyAlignment="1">
      <alignment horizontal="center" vertical="center" wrapText="1"/>
    </xf>
    <xf numFmtId="1" fontId="3" fillId="8" borderId="97" xfId="0" applyNumberFormat="1" applyFont="1" applyFill="1" applyBorder="1" applyAlignment="1">
      <alignment vertical="center" wrapText="1"/>
    </xf>
    <xf numFmtId="1" fontId="3" fillId="8" borderId="97" xfId="0" applyNumberFormat="1" applyFont="1" applyFill="1" applyBorder="1" applyAlignment="1">
      <alignment horizontal="center" vertical="center" wrapText="1"/>
    </xf>
    <xf numFmtId="1" fontId="3" fillId="8" borderId="97" xfId="0" applyNumberFormat="1" applyFont="1" applyFill="1" applyBorder="1" applyAlignment="1">
      <alignment horizontal="center" vertical="center"/>
    </xf>
    <xf numFmtId="49" fontId="4" fillId="8" borderId="96" xfId="3" applyNumberFormat="1" applyFont="1" applyFill="1" applyBorder="1" applyAlignment="1" applyProtection="1">
      <alignment horizontal="center" vertical="center" wrapText="1"/>
    </xf>
    <xf numFmtId="49" fontId="4" fillId="8" borderId="98" xfId="3" applyNumberFormat="1" applyFont="1" applyFill="1" applyBorder="1" applyAlignment="1" applyProtection="1">
      <alignment horizontal="center" vertical="center" wrapText="1"/>
    </xf>
    <xf numFmtId="1" fontId="17" fillId="8" borderId="96" xfId="0" applyNumberFormat="1" applyFont="1" applyFill="1" applyBorder="1" applyAlignment="1">
      <alignment horizontal="center" vertical="center" wrapText="1"/>
    </xf>
    <xf numFmtId="1" fontId="17" fillId="8" borderId="98" xfId="0" applyNumberFormat="1" applyFont="1" applyFill="1" applyBorder="1" applyAlignment="1">
      <alignment horizontal="center" vertical="center" wrapText="1"/>
    </xf>
    <xf numFmtId="0" fontId="11" fillId="8" borderId="99" xfId="3" applyFont="1" applyFill="1" applyBorder="1" applyAlignment="1" applyProtection="1">
      <alignment vertical="center" wrapText="1"/>
    </xf>
    <xf numFmtId="1" fontId="9" fillId="8" borderId="100" xfId="0" applyNumberFormat="1" applyFont="1" applyFill="1" applyBorder="1" applyAlignment="1">
      <alignment vertical="center" wrapText="1"/>
    </xf>
    <xf numFmtId="1" fontId="9" fillId="8" borderId="101" xfId="0" applyNumberFormat="1" applyFont="1" applyFill="1" applyBorder="1" applyAlignment="1">
      <alignment vertical="center" wrapText="1"/>
    </xf>
    <xf numFmtId="1" fontId="9" fillId="8" borderId="102" xfId="0" applyNumberFormat="1" applyFont="1" applyFill="1" applyBorder="1" applyAlignment="1">
      <alignment vertical="center" wrapText="1"/>
    </xf>
    <xf numFmtId="49" fontId="11" fillId="8" borderId="103" xfId="3" applyNumberFormat="1" applyFont="1" applyFill="1" applyBorder="1" applyAlignment="1" applyProtection="1">
      <alignment horizontal="left" vertical="center" wrapText="1"/>
    </xf>
    <xf numFmtId="0" fontId="3" fillId="0" borderId="102" xfId="0" applyNumberFormat="1" applyFont="1" applyBorder="1" applyAlignment="1">
      <alignment horizontal="left" vertical="center" wrapText="1"/>
    </xf>
    <xf numFmtId="0" fontId="10" fillId="0" borderId="103" xfId="0" applyFont="1" applyFill="1" applyBorder="1" applyAlignment="1">
      <alignment horizontal="center" vertical="center"/>
    </xf>
    <xf numFmtId="0" fontId="10" fillId="10" borderId="103" xfId="3" applyFont="1" applyFill="1" applyBorder="1" applyAlignment="1" applyProtection="1">
      <alignment horizontal="left" vertical="center" wrapText="1"/>
    </xf>
    <xf numFmtId="0" fontId="11" fillId="10" borderId="104" xfId="0" applyNumberFormat="1" applyFont="1" applyFill="1" applyBorder="1" applyAlignment="1">
      <alignment horizontal="center" vertical="center" wrapText="1"/>
    </xf>
    <xf numFmtId="0" fontId="11" fillId="0" borderId="105" xfId="0" applyNumberFormat="1" applyFont="1" applyFill="1" applyBorder="1" applyAlignment="1">
      <alignment horizontal="center" vertical="center" wrapText="1"/>
    </xf>
    <xf numFmtId="1" fontId="9" fillId="10" borderId="105" xfId="0" applyNumberFormat="1" applyFont="1" applyFill="1" applyBorder="1" applyAlignment="1">
      <alignment horizontal="center" vertical="center" wrapText="1"/>
    </xf>
    <xf numFmtId="1" fontId="10" fillId="10" borderId="105" xfId="0" applyNumberFormat="1" applyFont="1" applyFill="1" applyBorder="1" applyAlignment="1">
      <alignment horizontal="center" vertical="center" wrapText="1"/>
    </xf>
    <xf numFmtId="1" fontId="9" fillId="10" borderId="105" xfId="0" applyNumberFormat="1" applyFont="1" applyFill="1" applyBorder="1" applyAlignment="1">
      <alignment horizontal="center" vertical="center"/>
    </xf>
    <xf numFmtId="0" fontId="11" fillId="20" borderId="98" xfId="3" applyNumberFormat="1" applyFont="1" applyFill="1" applyBorder="1" applyAlignment="1" applyProtection="1">
      <alignment horizontal="center" vertical="center" wrapText="1"/>
    </xf>
    <xf numFmtId="1" fontId="9" fillId="10" borderId="98" xfId="0" applyNumberFormat="1" applyFont="1" applyFill="1" applyBorder="1" applyAlignment="1">
      <alignment horizontal="center" vertical="center" wrapText="1"/>
    </xf>
    <xf numFmtId="9" fontId="9" fillId="3" borderId="99" xfId="1" applyFont="1" applyFill="1" applyBorder="1" applyAlignment="1">
      <alignment horizontal="center" vertical="center" wrapText="1"/>
    </xf>
    <xf numFmtId="0" fontId="9" fillId="7" borderId="98" xfId="5" applyNumberFormat="1" applyFont="1" applyFill="1" applyBorder="1" applyAlignment="1">
      <alignment horizontal="center" vertical="center" wrapText="1"/>
    </xf>
    <xf numFmtId="0" fontId="11" fillId="19" borderId="105" xfId="0" applyNumberFormat="1" applyFont="1" applyFill="1" applyBorder="1" applyAlignment="1">
      <alignment horizontal="center" vertical="center" wrapText="1"/>
    </xf>
    <xf numFmtId="0" fontId="11" fillId="19" borderId="103" xfId="3" applyFont="1" applyFill="1" applyBorder="1" applyAlignment="1" applyProtection="1">
      <alignment horizontal="center" vertical="center" wrapText="1"/>
    </xf>
    <xf numFmtId="0" fontId="11" fillId="19" borderId="103" xfId="3" quotePrefix="1" applyFont="1" applyFill="1" applyBorder="1" applyAlignment="1" applyProtection="1">
      <alignment horizontal="center" vertical="center" wrapText="1"/>
    </xf>
    <xf numFmtId="0" fontId="4" fillId="19" borderId="105" xfId="0" applyNumberFormat="1" applyFont="1" applyFill="1" applyBorder="1" applyAlignment="1">
      <alignment horizontal="center" vertical="center" wrapText="1"/>
    </xf>
    <xf numFmtId="1" fontId="4" fillId="19" borderId="105" xfId="0" applyNumberFormat="1" applyFont="1" applyFill="1" applyBorder="1" applyAlignment="1">
      <alignment horizontal="center" vertical="center"/>
    </xf>
    <xf numFmtId="1" fontId="17" fillId="19" borderId="103" xfId="0" applyNumberFormat="1" applyFont="1" applyFill="1" applyBorder="1" applyAlignment="1">
      <alignment horizontal="center" vertical="center" wrapText="1"/>
    </xf>
    <xf numFmtId="0" fontId="4" fillId="19" borderId="102" xfId="0" applyNumberFormat="1" applyFont="1" applyFill="1" applyBorder="1" applyAlignment="1">
      <alignment horizontal="center" vertical="center" wrapText="1"/>
    </xf>
    <xf numFmtId="1" fontId="17" fillId="19" borderId="98" xfId="0" applyNumberFormat="1" applyFont="1" applyFill="1" applyBorder="1" applyAlignment="1">
      <alignment horizontal="center" vertical="center" wrapText="1"/>
    </xf>
    <xf numFmtId="1" fontId="17" fillId="19" borderId="99" xfId="0" applyNumberFormat="1" applyFont="1" applyFill="1" applyBorder="1" applyAlignment="1">
      <alignment horizontal="center" vertical="center" wrapText="1"/>
    </xf>
    <xf numFmtId="1" fontId="3" fillId="10" borderId="98" xfId="0" applyNumberFormat="1" applyFont="1" applyFill="1" applyBorder="1" applyAlignment="1">
      <alignment horizontal="center" vertical="center" wrapText="1"/>
    </xf>
    <xf numFmtId="0" fontId="9" fillId="10" borderId="105" xfId="0" applyNumberFormat="1" applyFont="1" applyFill="1" applyBorder="1" applyAlignment="1">
      <alignment vertical="center"/>
    </xf>
    <xf numFmtId="0" fontId="11" fillId="10" borderId="105" xfId="0" applyNumberFormat="1" applyFont="1" applyFill="1" applyBorder="1" applyAlignment="1">
      <alignment horizontal="center" vertical="center" wrapText="1"/>
    </xf>
    <xf numFmtId="9" fontId="9" fillId="3" borderId="99" xfId="4" applyFont="1" applyFill="1" applyBorder="1" applyAlignment="1">
      <alignment horizontal="center" vertical="center" wrapText="1"/>
    </xf>
    <xf numFmtId="0" fontId="3" fillId="18" borderId="105" xfId="0" applyNumberFormat="1" applyFont="1" applyFill="1" applyBorder="1" applyAlignment="1">
      <alignment horizontal="center" vertical="center" wrapText="1"/>
    </xf>
    <xf numFmtId="1" fontId="11" fillId="18" borderId="105" xfId="0" applyNumberFormat="1" applyFont="1" applyFill="1" applyBorder="1" applyAlignment="1">
      <alignment horizontal="center" vertical="center" wrapText="1"/>
    </xf>
    <xf numFmtId="1" fontId="9" fillId="18" borderId="105" xfId="0" applyNumberFormat="1" applyFont="1" applyFill="1" applyBorder="1" applyAlignment="1">
      <alignment horizontal="center" vertical="center" wrapText="1"/>
    </xf>
    <xf numFmtId="1" fontId="3" fillId="18" borderId="105" xfId="0" applyNumberFormat="1" applyFont="1" applyFill="1" applyBorder="1" applyAlignment="1">
      <alignment horizontal="center" vertical="center" wrapText="1"/>
    </xf>
    <xf numFmtId="1" fontId="3" fillId="18" borderId="98" xfId="0" applyNumberFormat="1" applyFont="1" applyFill="1" applyBorder="1" applyAlignment="1">
      <alignment horizontal="center" vertical="center" wrapText="1"/>
    </xf>
    <xf numFmtId="1" fontId="3" fillId="18" borderId="101" xfId="0" applyNumberFormat="1" applyFont="1" applyFill="1" applyBorder="1" applyAlignment="1">
      <alignment horizontal="center" vertical="center" wrapText="1"/>
    </xf>
    <xf numFmtId="1" fontId="3" fillId="18" borderId="100" xfId="0" applyNumberFormat="1" applyFont="1" applyFill="1" applyBorder="1" applyAlignment="1">
      <alignment horizontal="center" vertical="center" wrapText="1"/>
    </xf>
    <xf numFmtId="1" fontId="3" fillId="18" borderId="102" xfId="0" applyNumberFormat="1" applyFont="1" applyFill="1" applyBorder="1" applyAlignment="1">
      <alignment horizontal="center" vertical="center" wrapText="1"/>
    </xf>
    <xf numFmtId="1" fontId="3" fillId="11" borderId="98" xfId="0" applyNumberFormat="1" applyFont="1" applyFill="1" applyBorder="1" applyAlignment="1">
      <alignment horizontal="center" vertical="center" wrapText="1"/>
    </xf>
    <xf numFmtId="1" fontId="3" fillId="11" borderId="99" xfId="0" applyNumberFormat="1" applyFont="1" applyFill="1" applyBorder="1" applyAlignment="1">
      <alignment horizontal="center" vertical="center" wrapText="1"/>
    </xf>
    <xf numFmtId="0" fontId="4" fillId="19" borderId="105" xfId="0" applyNumberFormat="1" applyFont="1" applyFill="1" applyBorder="1" applyAlignment="1">
      <alignment vertical="center" wrapText="1"/>
    </xf>
    <xf numFmtId="0" fontId="11" fillId="0" borderId="103" xfId="3" applyFont="1" applyFill="1" applyBorder="1" applyAlignment="1" applyProtection="1">
      <alignment horizontal="left" vertical="center" wrapText="1"/>
    </xf>
    <xf numFmtId="0" fontId="9" fillId="10" borderId="105" xfId="0" applyNumberFormat="1" applyFont="1" applyFill="1" applyBorder="1" applyAlignment="1">
      <alignment horizontal="center" vertical="center" wrapText="1"/>
    </xf>
    <xf numFmtId="49" fontId="10" fillId="10" borderId="103" xfId="3" applyNumberFormat="1" applyFont="1" applyFill="1" applyBorder="1" applyAlignment="1" applyProtection="1">
      <alignment horizontal="center" vertical="center" wrapText="1"/>
    </xf>
    <xf numFmtId="0" fontId="10" fillId="10" borderId="106" xfId="3" applyNumberFormat="1" applyFont="1" applyFill="1" applyBorder="1" applyAlignment="1" applyProtection="1">
      <alignment horizontal="center" vertical="center" wrapText="1"/>
    </xf>
    <xf numFmtId="49" fontId="11" fillId="10" borderId="103" xfId="0" applyNumberFormat="1" applyFont="1" applyFill="1" applyBorder="1" applyAlignment="1">
      <alignment horizontal="center" vertical="center" wrapText="1"/>
    </xf>
    <xf numFmtId="0" fontId="11" fillId="20" borderId="103" xfId="3" applyNumberFormat="1" applyFont="1" applyFill="1" applyBorder="1" applyAlignment="1" applyProtection="1">
      <alignment horizontal="center" vertical="center" wrapText="1"/>
    </xf>
    <xf numFmtId="0" fontId="10" fillId="10" borderId="103" xfId="3" applyFont="1" applyFill="1" applyBorder="1" applyAlignment="1" applyProtection="1">
      <alignment horizontal="center" vertical="center" wrapText="1"/>
    </xf>
    <xf numFmtId="1" fontId="10" fillId="10" borderId="106" xfId="0" applyNumberFormat="1" applyFont="1" applyFill="1" applyBorder="1" applyAlignment="1">
      <alignment horizontal="center" vertical="center" wrapText="1"/>
    </xf>
    <xf numFmtId="9" fontId="9" fillId="3" borderId="107" xfId="4" applyFont="1" applyFill="1" applyBorder="1" applyAlignment="1">
      <alignment horizontal="center" vertical="center" wrapText="1"/>
    </xf>
    <xf numFmtId="0" fontId="10" fillId="3" borderId="4" xfId="0" applyFont="1" applyFill="1" applyBorder="1" applyAlignment="1">
      <alignment horizontal="center" vertical="center" wrapText="1"/>
    </xf>
    <xf numFmtId="0" fontId="9" fillId="7" borderId="106" xfId="5" applyNumberFormat="1" applyFont="1" applyFill="1" applyBorder="1" applyAlignment="1">
      <alignment horizontal="center" vertical="center" wrapText="1"/>
    </xf>
    <xf numFmtId="0" fontId="11" fillId="19" borderId="108" xfId="0" applyNumberFormat="1" applyFont="1" applyFill="1" applyBorder="1" applyAlignment="1">
      <alignment horizontal="center" vertical="center" wrapText="1"/>
    </xf>
    <xf numFmtId="0" fontId="11" fillId="19" borderId="109" xfId="3" applyFont="1" applyFill="1" applyBorder="1" applyAlignment="1" applyProtection="1">
      <alignment horizontal="center" vertical="center" wrapText="1"/>
    </xf>
    <xf numFmtId="0" fontId="11" fillId="19" borderId="109" xfId="3" quotePrefix="1" applyFont="1" applyFill="1" applyBorder="1" applyAlignment="1" applyProtection="1">
      <alignment horizontal="center" vertical="center" wrapText="1"/>
    </xf>
    <xf numFmtId="0" fontId="4" fillId="19" borderId="108" xfId="0" applyNumberFormat="1" applyFont="1" applyFill="1" applyBorder="1" applyAlignment="1">
      <alignment vertical="center" wrapText="1"/>
    </xf>
    <xf numFmtId="1" fontId="4" fillId="19" borderId="108" xfId="0" applyNumberFormat="1" applyFont="1" applyFill="1" applyBorder="1" applyAlignment="1">
      <alignment horizontal="center" vertical="center"/>
    </xf>
    <xf numFmtId="0" fontId="4" fillId="19" borderId="108" xfId="0" applyNumberFormat="1" applyFont="1" applyFill="1" applyBorder="1" applyAlignment="1">
      <alignment horizontal="center" vertical="center" wrapText="1"/>
    </xf>
    <xf numFmtId="1" fontId="17" fillId="19" borderId="109" xfId="0" applyNumberFormat="1" applyFont="1" applyFill="1" applyBorder="1" applyAlignment="1">
      <alignment horizontal="center" vertical="center" wrapText="1"/>
    </xf>
    <xf numFmtId="0" fontId="4" fillId="19" borderId="110" xfId="0" applyNumberFormat="1" applyFont="1" applyFill="1" applyBorder="1" applyAlignment="1">
      <alignment horizontal="center" vertical="center" wrapText="1"/>
    </xf>
    <xf numFmtId="1" fontId="17" fillId="19" borderId="106" xfId="0" applyNumberFormat="1" applyFont="1" applyFill="1" applyBorder="1" applyAlignment="1">
      <alignment horizontal="center" vertical="center" wrapText="1"/>
    </xf>
    <xf numFmtId="1" fontId="17" fillId="19" borderId="107" xfId="0" applyNumberFormat="1" applyFont="1" applyFill="1" applyBorder="1" applyAlignment="1">
      <alignment horizontal="center" vertical="center" wrapText="1"/>
    </xf>
    <xf numFmtId="0" fontId="9" fillId="10" borderId="108" xfId="0" applyNumberFormat="1" applyFont="1" applyFill="1" applyBorder="1" applyAlignment="1">
      <alignment vertical="center"/>
    </xf>
    <xf numFmtId="0" fontId="9" fillId="0" borderId="109" xfId="0" applyFont="1" applyFill="1" applyBorder="1" applyAlignment="1">
      <alignment horizontal="center" vertical="center"/>
    </xf>
    <xf numFmtId="0" fontId="10" fillId="0" borderId="109" xfId="0" applyFont="1" applyFill="1" applyBorder="1" applyAlignment="1">
      <alignment horizontal="left" vertical="center" wrapText="1"/>
    </xf>
    <xf numFmtId="0" fontId="11" fillId="10" borderId="108" xfId="0" applyNumberFormat="1" applyFont="1" applyFill="1" applyBorder="1" applyAlignment="1">
      <alignment horizontal="center" vertical="center" wrapText="1"/>
    </xf>
    <xf numFmtId="0" fontId="9" fillId="10" borderId="108" xfId="0" applyNumberFormat="1" applyFont="1" applyFill="1" applyBorder="1" applyAlignment="1">
      <alignment horizontal="center" vertical="center" wrapText="1"/>
    </xf>
    <xf numFmtId="1" fontId="10" fillId="10" borderId="108" xfId="0" applyNumberFormat="1" applyFont="1" applyFill="1" applyBorder="1" applyAlignment="1">
      <alignment horizontal="center" vertical="center" wrapText="1"/>
    </xf>
    <xf numFmtId="1" fontId="9" fillId="10" borderId="108" xfId="0" applyNumberFormat="1" applyFont="1" applyFill="1" applyBorder="1" applyAlignment="1">
      <alignment horizontal="center" vertical="center"/>
    </xf>
    <xf numFmtId="0" fontId="11" fillId="20" borderId="106" xfId="3" applyNumberFormat="1" applyFont="1" applyFill="1" applyBorder="1" applyAlignment="1" applyProtection="1">
      <alignment horizontal="center" vertical="center" wrapText="1"/>
    </xf>
    <xf numFmtId="49" fontId="11" fillId="10" borderId="4" xfId="0" applyNumberFormat="1" applyFont="1" applyFill="1" applyBorder="1" applyAlignment="1">
      <alignment horizontal="center" vertical="center" wrapText="1"/>
    </xf>
    <xf numFmtId="1" fontId="9" fillId="10" borderId="106" xfId="0" applyNumberFormat="1" applyFont="1" applyFill="1" applyBorder="1" applyAlignment="1">
      <alignment horizontal="center" vertical="center" wrapText="1"/>
    </xf>
    <xf numFmtId="1" fontId="29" fillId="25" borderId="15" xfId="2" applyNumberFormat="1" applyFont="1" applyFill="1" applyBorder="1" applyAlignment="1">
      <alignment horizontal="center" vertical="center" wrapText="1"/>
    </xf>
    <xf numFmtId="1" fontId="29" fillId="25" borderId="14" xfId="2" applyNumberFormat="1" applyFont="1" applyFill="1" applyBorder="1" applyAlignment="1">
      <alignment horizontal="center" vertical="center" wrapText="1"/>
    </xf>
    <xf numFmtId="0" fontId="11" fillId="0" borderId="4" xfId="0" applyFont="1" applyFill="1" applyBorder="1" applyAlignment="1">
      <alignment vertical="center"/>
    </xf>
    <xf numFmtId="0" fontId="11" fillId="0" borderId="4" xfId="0" applyFont="1" applyFill="1" applyBorder="1" applyAlignment="1">
      <alignment vertical="center" wrapText="1"/>
    </xf>
    <xf numFmtId="0" fontId="11" fillId="0" borderId="4" xfId="3" quotePrefix="1"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xf>
    <xf numFmtId="0" fontId="11" fillId="0" borderId="106" xfId="0" applyFont="1" applyFill="1" applyBorder="1" applyAlignment="1" applyProtection="1">
      <alignment horizontal="center" vertical="center"/>
    </xf>
    <xf numFmtId="49" fontId="11" fillId="0" borderId="4" xfId="3" applyNumberFormat="1" applyFont="1" applyFill="1" applyBorder="1" applyAlignment="1" applyProtection="1">
      <alignment horizontal="center" vertical="center" wrapText="1"/>
    </xf>
    <xf numFmtId="0" fontId="11" fillId="0" borderId="106" xfId="3" applyFont="1" applyFill="1" applyBorder="1" applyAlignment="1" applyProtection="1">
      <alignment horizontal="center" vertical="center" wrapText="1"/>
    </xf>
    <xf numFmtId="0" fontId="11" fillId="0" borderId="14" xfId="3" applyFont="1" applyFill="1" applyBorder="1" applyAlignment="1" applyProtection="1">
      <alignment horizontal="center" vertical="center" wrapText="1"/>
    </xf>
    <xf numFmtId="0" fontId="11" fillId="0" borderId="15" xfId="3" applyFont="1" applyFill="1" applyBorder="1" applyAlignment="1" applyProtection="1">
      <alignment horizontal="center" vertical="center" wrapText="1"/>
    </xf>
    <xf numFmtId="0" fontId="11" fillId="0" borderId="107" xfId="3" applyFont="1" applyFill="1" applyBorder="1" applyAlignment="1" applyProtection="1">
      <alignment horizontal="center" vertical="center" wrapText="1"/>
    </xf>
    <xf numFmtId="0" fontId="11" fillId="0" borderId="4" xfId="0" applyFont="1" applyFill="1" applyBorder="1" applyAlignment="1" applyProtection="1">
      <alignment horizontal="left" vertical="center"/>
    </xf>
    <xf numFmtId="0" fontId="11" fillId="0" borderId="0" xfId="0" applyFont="1" applyFill="1" applyAlignment="1">
      <alignment vertical="center"/>
    </xf>
    <xf numFmtId="49" fontId="10" fillId="10" borderId="106" xfId="3" applyNumberFormat="1" applyFont="1" applyFill="1" applyBorder="1" applyAlignment="1" applyProtection="1">
      <alignment horizontal="center" vertical="center" wrapText="1"/>
    </xf>
    <xf numFmtId="9" fontId="9" fillId="4" borderId="14" xfId="4" applyFont="1" applyFill="1" applyBorder="1" applyAlignment="1">
      <alignment horizontal="center" vertical="center" wrapText="1"/>
    </xf>
    <xf numFmtId="0" fontId="10" fillId="0" borderId="4" xfId="0" applyFont="1" applyBorder="1" applyAlignment="1">
      <alignment horizontal="center" vertical="center"/>
    </xf>
    <xf numFmtId="49" fontId="10" fillId="10" borderId="111" xfId="3" applyNumberFormat="1" applyFont="1" applyFill="1" applyBorder="1" applyAlignment="1" applyProtection="1">
      <alignment horizontal="center" vertical="center" wrapText="1"/>
    </xf>
    <xf numFmtId="49" fontId="10" fillId="10" borderId="109" xfId="3" applyNumberFormat="1" applyFont="1" applyFill="1" applyBorder="1" applyAlignment="1" applyProtection="1">
      <alignment horizontal="center" vertical="center" wrapText="1"/>
    </xf>
    <xf numFmtId="1" fontId="10" fillId="10" borderId="109" xfId="0" applyNumberFormat="1" applyFont="1" applyFill="1" applyBorder="1" applyAlignment="1">
      <alignment horizontal="center" vertical="center" wrapText="1"/>
    </xf>
    <xf numFmtId="0" fontId="10" fillId="10" borderId="109" xfId="3" applyFont="1" applyFill="1" applyBorder="1" applyAlignment="1" applyProtection="1">
      <alignment horizontal="center" vertical="center" wrapText="1"/>
    </xf>
    <xf numFmtId="1" fontId="9" fillId="10" borderId="111" xfId="0" applyNumberFormat="1" applyFont="1" applyFill="1" applyBorder="1" applyAlignment="1">
      <alignment horizontal="center" vertical="center" wrapText="1"/>
    </xf>
    <xf numFmtId="0" fontId="9" fillId="0" borderId="4" xfId="0" applyNumberFormat="1" applyFont="1" applyBorder="1" applyAlignment="1">
      <alignment horizontal="left" vertical="center" wrapText="1"/>
    </xf>
    <xf numFmtId="1" fontId="11" fillId="19" borderId="106" xfId="0" applyNumberFormat="1" applyFont="1" applyFill="1" applyBorder="1" applyAlignment="1">
      <alignment horizontal="center" vertical="center" wrapText="1"/>
    </xf>
    <xf numFmtId="9" fontId="9" fillId="19" borderId="107" xfId="4" applyFont="1" applyFill="1" applyBorder="1" applyAlignment="1">
      <alignment horizontal="center" vertical="center" wrapText="1"/>
    </xf>
    <xf numFmtId="0" fontId="9" fillId="19" borderId="106" xfId="5" applyNumberFormat="1" applyFont="1" applyFill="1" applyBorder="1" applyAlignment="1">
      <alignment horizontal="center" vertical="center" wrapText="1"/>
    </xf>
    <xf numFmtId="0" fontId="10" fillId="10" borderId="106" xfId="0" applyNumberFormat="1" applyFont="1" applyFill="1" applyBorder="1" applyAlignment="1">
      <alignment horizontal="center" vertical="center" wrapText="1"/>
    </xf>
    <xf numFmtId="1" fontId="24" fillId="10" borderId="106" xfId="0" applyNumberFormat="1" applyFont="1" applyFill="1" applyBorder="1" applyAlignment="1">
      <alignment horizontal="center" vertical="center" wrapText="1"/>
    </xf>
    <xf numFmtId="0" fontId="9" fillId="10" borderId="108" xfId="0" applyNumberFormat="1" applyFont="1" applyFill="1" applyBorder="1" applyAlignment="1">
      <alignment horizontal="center" vertical="center"/>
    </xf>
    <xf numFmtId="0" fontId="10" fillId="0" borderId="109" xfId="0" applyFont="1" applyFill="1" applyBorder="1" applyAlignment="1">
      <alignment horizontal="center" vertical="center"/>
    </xf>
    <xf numFmtId="0" fontId="10" fillId="0" borderId="109" xfId="0" applyFont="1" applyBorder="1" applyAlignment="1">
      <alignment vertical="center"/>
    </xf>
    <xf numFmtId="1" fontId="9" fillId="10" borderId="108" xfId="0" applyNumberFormat="1" applyFont="1" applyFill="1" applyBorder="1" applyAlignment="1">
      <alignment horizontal="center" vertical="center" wrapText="1"/>
    </xf>
    <xf numFmtId="49" fontId="11" fillId="20" borderId="106" xfId="3" applyNumberFormat="1" applyFont="1" applyFill="1" applyBorder="1" applyAlignment="1" applyProtection="1">
      <alignment horizontal="center" vertical="center" wrapText="1"/>
    </xf>
    <xf numFmtId="0" fontId="24" fillId="10" borderId="112" xfId="0" applyNumberFormat="1" applyFont="1" applyFill="1" applyBorder="1" applyAlignment="1">
      <alignment horizontal="center" vertical="center"/>
    </xf>
    <xf numFmtId="0" fontId="10" fillId="10" borderId="109" xfId="0" applyFont="1" applyFill="1" applyBorder="1" applyAlignment="1">
      <alignment vertical="center"/>
    </xf>
    <xf numFmtId="1" fontId="24" fillId="10" borderId="108" xfId="0" applyNumberFormat="1" applyFont="1" applyFill="1" applyBorder="1" applyAlignment="1">
      <alignment horizontal="center" vertical="center"/>
    </xf>
    <xf numFmtId="1" fontId="11" fillId="4" borderId="15" xfId="0" applyNumberFormat="1" applyFont="1" applyFill="1" applyBorder="1" applyAlignment="1">
      <alignment horizontal="center" vertical="center" wrapText="1"/>
    </xf>
    <xf numFmtId="0" fontId="11" fillId="10" borderId="109" xfId="0" applyFont="1" applyFill="1" applyBorder="1" applyAlignment="1">
      <alignment vertical="center"/>
    </xf>
    <xf numFmtId="1" fontId="11" fillId="8" borderId="108" xfId="0" applyNumberFormat="1" applyFont="1" applyFill="1" applyBorder="1" applyAlignment="1">
      <alignment horizontal="center" vertical="center" wrapText="1"/>
    </xf>
    <xf numFmtId="1" fontId="9" fillId="8" borderId="108" xfId="0" applyNumberFormat="1" applyFont="1" applyFill="1" applyBorder="1" applyAlignment="1">
      <alignment horizontal="center" vertical="center" wrapText="1"/>
    </xf>
    <xf numFmtId="1" fontId="3" fillId="8" borderId="108" xfId="0" applyNumberFormat="1" applyFont="1" applyFill="1" applyBorder="1" applyAlignment="1">
      <alignment vertical="center" wrapText="1"/>
    </xf>
    <xf numFmtId="1" fontId="3" fillId="8" borderId="108" xfId="0" applyNumberFormat="1" applyFont="1" applyFill="1" applyBorder="1" applyAlignment="1">
      <alignment horizontal="center" vertical="center" wrapText="1"/>
    </xf>
    <xf numFmtId="1" fontId="3" fillId="8" borderId="108" xfId="0" applyNumberFormat="1" applyFont="1" applyFill="1" applyBorder="1" applyAlignment="1">
      <alignment horizontal="center" vertical="center"/>
    </xf>
    <xf numFmtId="49" fontId="4" fillId="8" borderId="109" xfId="3" applyNumberFormat="1" applyFont="1" applyFill="1" applyBorder="1" applyAlignment="1" applyProtection="1">
      <alignment horizontal="center" vertical="center" wrapText="1"/>
    </xf>
    <xf numFmtId="49" fontId="4" fillId="8" borderId="111" xfId="3" applyNumberFormat="1" applyFont="1" applyFill="1" applyBorder="1" applyAlignment="1" applyProtection="1">
      <alignment horizontal="center" vertical="center" wrapText="1"/>
    </xf>
    <xf numFmtId="1" fontId="17" fillId="8" borderId="109" xfId="0" applyNumberFormat="1" applyFont="1" applyFill="1" applyBorder="1" applyAlignment="1">
      <alignment horizontal="center" vertical="center" wrapText="1"/>
    </xf>
    <xf numFmtId="1" fontId="17" fillId="8" borderId="111" xfId="0" applyNumberFormat="1" applyFont="1" applyFill="1" applyBorder="1" applyAlignment="1">
      <alignment horizontal="center" vertical="center" wrapText="1"/>
    </xf>
    <xf numFmtId="0" fontId="11" fillId="8" borderId="107" xfId="3" applyFont="1" applyFill="1" applyBorder="1" applyAlignment="1" applyProtection="1">
      <alignment vertical="center" wrapText="1"/>
    </xf>
    <xf numFmtId="1" fontId="9" fillId="8" borderId="113" xfId="0" applyNumberFormat="1" applyFont="1" applyFill="1" applyBorder="1" applyAlignment="1">
      <alignment vertical="center" wrapText="1"/>
    </xf>
    <xf numFmtId="1" fontId="9" fillId="8" borderId="114" xfId="0" applyNumberFormat="1" applyFont="1" applyFill="1" applyBorder="1" applyAlignment="1">
      <alignment vertical="center" wrapText="1"/>
    </xf>
    <xf numFmtId="1" fontId="9" fillId="8" borderId="110" xfId="0" applyNumberFormat="1" applyFont="1" applyFill="1" applyBorder="1" applyAlignment="1">
      <alignment vertical="center" wrapText="1"/>
    </xf>
    <xf numFmtId="49" fontId="11" fillId="8" borderId="109" xfId="3" applyNumberFormat="1" applyFont="1" applyFill="1" applyBorder="1" applyAlignment="1" applyProtection="1">
      <alignment horizontal="left" vertical="center" wrapText="1"/>
    </xf>
    <xf numFmtId="0" fontId="4" fillId="19" borderId="109" xfId="3" applyFont="1" applyFill="1" applyBorder="1" applyAlignment="1" applyProtection="1">
      <alignment horizontal="center" vertical="center" wrapText="1"/>
    </xf>
    <xf numFmtId="0" fontId="4" fillId="19" borderId="109" xfId="3" applyFont="1" applyFill="1" applyBorder="1" applyAlignment="1" applyProtection="1">
      <alignment vertical="center" wrapText="1"/>
    </xf>
    <xf numFmtId="0" fontId="10" fillId="10" borderId="109" xfId="3" applyFont="1" applyFill="1" applyBorder="1" applyAlignment="1" applyProtection="1">
      <alignment horizontal="left" vertical="center" wrapText="1"/>
    </xf>
    <xf numFmtId="0" fontId="11" fillId="0" borderId="108" xfId="0" applyNumberFormat="1" applyFont="1" applyFill="1" applyBorder="1" applyAlignment="1">
      <alignment horizontal="center" vertical="center" wrapText="1"/>
    </xf>
    <xf numFmtId="0" fontId="11" fillId="8" borderId="115" xfId="3" applyFont="1" applyFill="1" applyBorder="1" applyAlignment="1" applyProtection="1">
      <alignment vertical="center" wrapText="1"/>
    </xf>
    <xf numFmtId="0" fontId="10" fillId="4" borderId="109" xfId="0" applyFont="1" applyFill="1" applyBorder="1" applyAlignment="1">
      <alignment horizontal="center" vertical="center"/>
    </xf>
    <xf numFmtId="0" fontId="17" fillId="4" borderId="109" xfId="3" applyFont="1" applyFill="1" applyBorder="1" applyAlignment="1" applyProtection="1">
      <alignment horizontal="left" vertical="center" wrapText="1"/>
    </xf>
    <xf numFmtId="49" fontId="11" fillId="20" borderId="109" xfId="3" applyNumberFormat="1" applyFont="1" applyFill="1" applyBorder="1" applyAlignment="1" applyProtection="1">
      <alignment horizontal="center" vertical="center" wrapText="1"/>
    </xf>
    <xf numFmtId="0" fontId="11" fillId="20" borderId="111" xfId="3" applyNumberFormat="1" applyFont="1" applyFill="1" applyBorder="1" applyAlignment="1" applyProtection="1">
      <alignment horizontal="center" vertical="center" wrapText="1"/>
    </xf>
    <xf numFmtId="0" fontId="11" fillId="20" borderId="109" xfId="3" applyNumberFormat="1" applyFont="1" applyFill="1" applyBorder="1" applyAlignment="1" applyProtection="1">
      <alignment horizontal="center" vertical="center" wrapText="1"/>
    </xf>
    <xf numFmtId="1" fontId="17" fillId="4" borderId="109" xfId="0" applyNumberFormat="1" applyFont="1" applyFill="1" applyBorder="1" applyAlignment="1">
      <alignment horizontal="center" vertical="center" wrapText="1"/>
    </xf>
    <xf numFmtId="0" fontId="17" fillId="4" borderId="106" xfId="0" applyFont="1" applyFill="1" applyBorder="1" applyAlignment="1">
      <alignment horizontal="center" vertical="center"/>
    </xf>
    <xf numFmtId="0" fontId="17" fillId="4" borderId="108" xfId="0" applyNumberFormat="1" applyFont="1" applyFill="1" applyBorder="1" applyAlignment="1">
      <alignment horizontal="left" vertical="center" wrapText="1"/>
    </xf>
    <xf numFmtId="0" fontId="4" fillId="8" borderId="109" xfId="3" applyFont="1" applyFill="1" applyBorder="1" applyAlignment="1" applyProtection="1">
      <alignment horizontal="center" vertical="center" wrapText="1"/>
    </xf>
    <xf numFmtId="0" fontId="4" fillId="8" borderId="109" xfId="3" applyFont="1" applyFill="1" applyBorder="1" applyAlignment="1" applyProtection="1">
      <alignment vertical="center" wrapText="1"/>
    </xf>
    <xf numFmtId="0" fontId="11" fillId="0" borderId="108" xfId="7" applyNumberFormat="1" applyFont="1" applyFill="1" applyBorder="1" applyAlignment="1">
      <alignment horizontal="left" vertical="center" wrapText="1"/>
    </xf>
    <xf numFmtId="0" fontId="4" fillId="4" borderId="4" xfId="3" applyFont="1" applyFill="1" applyBorder="1" applyAlignment="1" applyProtection="1">
      <alignment horizontal="center" vertical="center" wrapText="1"/>
    </xf>
    <xf numFmtId="0" fontId="11" fillId="0" borderId="109" xfId="3" applyFont="1" applyFill="1" applyBorder="1" applyAlignment="1" applyProtection="1">
      <alignment horizontal="left" vertical="center" wrapText="1"/>
    </xf>
    <xf numFmtId="0" fontId="11" fillId="10" borderId="108" xfId="0" applyNumberFormat="1" applyFont="1" applyFill="1" applyBorder="1" applyAlignment="1">
      <alignment vertical="center"/>
    </xf>
    <xf numFmtId="0" fontId="11" fillId="4" borderId="109" xfId="0" applyFont="1" applyFill="1" applyBorder="1" applyAlignment="1">
      <alignment horizontal="center" vertical="center"/>
    </xf>
    <xf numFmtId="0" fontId="11" fillId="4" borderId="109" xfId="3" applyFont="1" applyFill="1" applyBorder="1" applyAlignment="1" applyProtection="1">
      <alignment horizontal="left" vertical="center" wrapText="1"/>
    </xf>
    <xf numFmtId="1" fontId="11" fillId="10" borderId="108" xfId="0" applyNumberFormat="1" applyFont="1" applyFill="1" applyBorder="1" applyAlignment="1">
      <alignment horizontal="center" vertical="center" wrapText="1"/>
    </xf>
    <xf numFmtId="1" fontId="11" fillId="10" borderId="108" xfId="0" applyNumberFormat="1" applyFont="1" applyFill="1" applyBorder="1" applyAlignment="1">
      <alignment horizontal="center" vertical="center"/>
    </xf>
    <xf numFmtId="1" fontId="11" fillId="10" borderId="106" xfId="0" applyNumberFormat="1" applyFont="1" applyFill="1" applyBorder="1" applyAlignment="1">
      <alignment horizontal="center" vertical="center" wrapText="1"/>
    </xf>
    <xf numFmtId="9" fontId="11" fillId="3" borderId="107" xfId="4" applyFont="1" applyFill="1" applyBorder="1" applyAlignment="1">
      <alignment horizontal="center" vertical="center" wrapText="1"/>
    </xf>
    <xf numFmtId="0" fontId="17" fillId="4" borderId="106" xfId="5" applyNumberFormat="1" applyFont="1" applyFill="1" applyBorder="1" applyAlignment="1">
      <alignment horizontal="center" vertical="center" wrapText="1"/>
    </xf>
    <xf numFmtId="0" fontId="17" fillId="10" borderId="108" xfId="0" applyNumberFormat="1" applyFont="1" applyFill="1" applyBorder="1" applyAlignment="1">
      <alignment vertical="center"/>
    </xf>
    <xf numFmtId="0" fontId="17" fillId="4" borderId="109" xfId="0" applyFont="1" applyFill="1" applyBorder="1" applyAlignment="1">
      <alignment horizontal="center" vertical="center"/>
    </xf>
    <xf numFmtId="0" fontId="17" fillId="4" borderId="108" xfId="0" applyNumberFormat="1" applyFont="1" applyFill="1" applyBorder="1" applyAlignment="1">
      <alignment horizontal="center" vertical="center" wrapText="1"/>
    </xf>
    <xf numFmtId="1" fontId="17" fillId="4" borderId="108" xfId="0" applyNumberFormat="1" applyFont="1" applyFill="1" applyBorder="1" applyAlignment="1">
      <alignment horizontal="center" vertical="center" wrapText="1"/>
    </xf>
    <xf numFmtId="1" fontId="17" fillId="4" borderId="108" xfId="0" applyNumberFormat="1" applyFont="1" applyFill="1" applyBorder="1" applyAlignment="1">
      <alignment horizontal="center" vertical="center"/>
    </xf>
    <xf numFmtId="0" fontId="17" fillId="4" borderId="106" xfId="3" applyNumberFormat="1" applyFont="1" applyFill="1" applyBorder="1" applyAlignment="1" applyProtection="1">
      <alignment horizontal="center" vertical="center" wrapText="1"/>
    </xf>
    <xf numFmtId="1" fontId="17" fillId="4" borderId="116" xfId="0" applyNumberFormat="1" applyFont="1" applyFill="1" applyBorder="1" applyAlignment="1">
      <alignment horizontal="center" vertical="center" wrapText="1"/>
    </xf>
    <xf numFmtId="1" fontId="17" fillId="4" borderId="0" xfId="0" applyNumberFormat="1" applyFont="1" applyFill="1" applyBorder="1" applyAlignment="1">
      <alignment horizontal="center" vertical="center" wrapText="1"/>
    </xf>
    <xf numFmtId="0" fontId="17" fillId="4" borderId="17" xfId="3" applyFont="1" applyFill="1" applyBorder="1" applyAlignment="1" applyProtection="1">
      <alignment horizontal="center" vertical="center" wrapText="1"/>
    </xf>
    <xf numFmtId="0" fontId="17" fillId="4" borderId="31" xfId="3" applyFont="1" applyFill="1" applyBorder="1" applyAlignment="1" applyProtection="1">
      <alignment horizontal="center" vertical="center" wrapText="1"/>
    </xf>
    <xf numFmtId="1" fontId="17" fillId="4" borderId="12" xfId="0" applyNumberFormat="1" applyFont="1" applyFill="1" applyBorder="1" applyAlignment="1">
      <alignment horizontal="center" vertical="center" wrapText="1"/>
    </xf>
    <xf numFmtId="9" fontId="17" fillId="3" borderId="115" xfId="4" applyFont="1" applyFill="1" applyBorder="1" applyAlignment="1">
      <alignment horizontal="center" vertical="center" wrapText="1"/>
    </xf>
    <xf numFmtId="0" fontId="17" fillId="7" borderId="106" xfId="5" applyNumberFormat="1" applyFont="1" applyFill="1" applyBorder="1" applyAlignment="1">
      <alignment horizontal="center" vertical="center" wrapText="1"/>
    </xf>
    <xf numFmtId="1" fontId="11" fillId="8" borderId="117" xfId="0" applyNumberFormat="1" applyFont="1" applyFill="1" applyBorder="1" applyAlignment="1">
      <alignment horizontal="center" vertical="center" wrapText="1"/>
    </xf>
    <xf numFmtId="1" fontId="9" fillId="8" borderId="117" xfId="0" applyNumberFormat="1" applyFont="1" applyFill="1" applyBorder="1" applyAlignment="1">
      <alignment horizontal="center" vertical="center" wrapText="1"/>
    </xf>
    <xf numFmtId="1" fontId="3" fillId="8" borderId="117" xfId="0" applyNumberFormat="1" applyFont="1" applyFill="1" applyBorder="1" applyAlignment="1">
      <alignment vertical="center" wrapText="1"/>
    </xf>
    <xf numFmtId="1" fontId="3" fillId="8" borderId="117" xfId="0" applyNumberFormat="1" applyFont="1" applyFill="1" applyBorder="1" applyAlignment="1">
      <alignment horizontal="center" vertical="center" wrapText="1"/>
    </xf>
    <xf numFmtId="1" fontId="3" fillId="8" borderId="117" xfId="0" applyNumberFormat="1" applyFont="1" applyFill="1" applyBorder="1" applyAlignment="1">
      <alignment horizontal="center" vertical="center"/>
    </xf>
    <xf numFmtId="49" fontId="4" fillId="8" borderId="118" xfId="3" applyNumberFormat="1" applyFont="1" applyFill="1" applyBorder="1" applyAlignment="1" applyProtection="1">
      <alignment horizontal="center" vertical="center" wrapText="1"/>
    </xf>
    <xf numFmtId="49" fontId="4" fillId="8" borderId="119" xfId="3" applyNumberFormat="1" applyFont="1" applyFill="1" applyBorder="1" applyAlignment="1" applyProtection="1">
      <alignment horizontal="center" vertical="center" wrapText="1"/>
    </xf>
    <xf numFmtId="1" fontId="17" fillId="8" borderId="118" xfId="0" applyNumberFormat="1" applyFont="1" applyFill="1" applyBorder="1" applyAlignment="1">
      <alignment horizontal="center" vertical="center" wrapText="1"/>
    </xf>
    <xf numFmtId="1" fontId="17" fillId="8" borderId="119" xfId="0" applyNumberFormat="1" applyFont="1" applyFill="1" applyBorder="1" applyAlignment="1">
      <alignment horizontal="center" vertical="center" wrapText="1"/>
    </xf>
    <xf numFmtId="1" fontId="9" fillId="8" borderId="120" xfId="0" applyNumberFormat="1" applyFont="1" applyFill="1" applyBorder="1" applyAlignment="1">
      <alignment vertical="center" wrapText="1"/>
    </xf>
    <xf numFmtId="1" fontId="9" fillId="8" borderId="121" xfId="0" applyNumberFormat="1" applyFont="1" applyFill="1" applyBorder="1" applyAlignment="1">
      <alignment vertical="center" wrapText="1"/>
    </xf>
    <xf numFmtId="1" fontId="9" fillId="8" borderId="122" xfId="0" applyNumberFormat="1" applyFont="1" applyFill="1" applyBorder="1" applyAlignment="1">
      <alignment vertical="center" wrapText="1"/>
    </xf>
    <xf numFmtId="49" fontId="11" fillId="8" borderId="118" xfId="3" applyNumberFormat="1" applyFont="1" applyFill="1" applyBorder="1" applyAlignment="1" applyProtection="1">
      <alignment horizontal="left" vertical="center" wrapText="1"/>
    </xf>
    <xf numFmtId="0" fontId="3" fillId="0" borderId="122" xfId="0" applyNumberFormat="1" applyFont="1" applyBorder="1" applyAlignment="1">
      <alignment horizontal="left" vertical="center" wrapText="1"/>
    </xf>
    <xf numFmtId="0" fontId="10" fillId="0" borderId="118" xfId="0" applyFont="1" applyFill="1" applyBorder="1" applyAlignment="1">
      <alignment horizontal="center" vertical="center"/>
    </xf>
    <xf numFmtId="0" fontId="10" fillId="10" borderId="118" xfId="3" applyFont="1" applyFill="1" applyBorder="1" applyAlignment="1" applyProtection="1">
      <alignment horizontal="left" vertical="center" wrapText="1"/>
    </xf>
    <xf numFmtId="0" fontId="11" fillId="10" borderId="123" xfId="0" applyNumberFormat="1" applyFont="1" applyFill="1" applyBorder="1" applyAlignment="1">
      <alignment horizontal="center" vertical="center" wrapText="1"/>
    </xf>
    <xf numFmtId="0" fontId="11" fillId="0" borderId="117" xfId="0" applyNumberFormat="1" applyFont="1" applyFill="1" applyBorder="1" applyAlignment="1">
      <alignment horizontal="center" vertical="center" wrapText="1"/>
    </xf>
    <xf numFmtId="0" fontId="9" fillId="10" borderId="117" xfId="0" applyNumberFormat="1" applyFont="1" applyFill="1" applyBorder="1" applyAlignment="1">
      <alignment horizontal="center" vertical="center" wrapText="1"/>
    </xf>
    <xf numFmtId="1" fontId="10" fillId="10" borderId="117" xfId="0" applyNumberFormat="1" applyFont="1" applyFill="1" applyBorder="1" applyAlignment="1">
      <alignment horizontal="center" vertical="center" wrapText="1"/>
    </xf>
    <xf numFmtId="1" fontId="9" fillId="10" borderId="117" xfId="0" applyNumberFormat="1" applyFont="1" applyFill="1" applyBorder="1" applyAlignment="1">
      <alignment horizontal="center" vertical="center"/>
    </xf>
    <xf numFmtId="9" fontId="9" fillId="3" borderId="115" xfId="1" applyFont="1" applyFill="1" applyBorder="1" applyAlignment="1">
      <alignment horizontal="center" vertical="center" wrapText="1"/>
    </xf>
    <xf numFmtId="0" fontId="11" fillId="19" borderId="117" xfId="0" applyNumberFormat="1" applyFont="1" applyFill="1" applyBorder="1" applyAlignment="1">
      <alignment horizontal="center" vertical="center" wrapText="1"/>
    </xf>
    <xf numFmtId="0" fontId="11" fillId="19" borderId="118" xfId="3" applyFont="1" applyFill="1" applyBorder="1" applyAlignment="1" applyProtection="1">
      <alignment horizontal="center" vertical="center" wrapText="1"/>
    </xf>
    <xf numFmtId="0" fontId="11" fillId="19" borderId="118" xfId="3" quotePrefix="1" applyFont="1" applyFill="1" applyBorder="1" applyAlignment="1" applyProtection="1">
      <alignment horizontal="center" vertical="center" wrapText="1"/>
    </xf>
    <xf numFmtId="0" fontId="4" fillId="19" borderId="117" xfId="0" applyNumberFormat="1" applyFont="1" applyFill="1" applyBorder="1" applyAlignment="1">
      <alignment vertical="center" wrapText="1"/>
    </xf>
    <xf numFmtId="1" fontId="4" fillId="19" borderId="117" xfId="0" applyNumberFormat="1" applyFont="1" applyFill="1" applyBorder="1" applyAlignment="1">
      <alignment horizontal="center" vertical="center"/>
    </xf>
    <xf numFmtId="0" fontId="4" fillId="19" borderId="117" xfId="0" applyNumberFormat="1" applyFont="1" applyFill="1" applyBorder="1" applyAlignment="1">
      <alignment horizontal="center" vertical="center" wrapText="1"/>
    </xf>
    <xf numFmtId="1" fontId="17" fillId="19" borderId="118" xfId="0" applyNumberFormat="1" applyFont="1" applyFill="1" applyBorder="1" applyAlignment="1">
      <alignment horizontal="center" vertical="center" wrapText="1"/>
    </xf>
    <xf numFmtId="0" fontId="4" fillId="19" borderId="122" xfId="0" applyNumberFormat="1" applyFont="1" applyFill="1" applyBorder="1" applyAlignment="1">
      <alignment horizontal="center" vertical="center" wrapText="1"/>
    </xf>
    <xf numFmtId="1" fontId="17" fillId="19" borderId="115" xfId="0" applyNumberFormat="1" applyFont="1" applyFill="1" applyBorder="1" applyAlignment="1">
      <alignment horizontal="center" vertical="center" wrapText="1"/>
    </xf>
    <xf numFmtId="1" fontId="9" fillId="10" borderId="117" xfId="0" applyNumberFormat="1" applyFont="1" applyFill="1" applyBorder="1" applyAlignment="1">
      <alignment horizontal="center" vertical="center" wrapText="1"/>
    </xf>
    <xf numFmtId="1" fontId="3" fillId="10" borderId="106" xfId="0" applyNumberFormat="1" applyFont="1" applyFill="1" applyBorder="1" applyAlignment="1">
      <alignment horizontal="center" vertical="center" wrapText="1"/>
    </xf>
    <xf numFmtId="0" fontId="9" fillId="10" borderId="117" xfId="0" applyNumberFormat="1" applyFont="1" applyFill="1" applyBorder="1" applyAlignment="1">
      <alignment vertical="center"/>
    </xf>
    <xf numFmtId="0" fontId="11" fillId="10" borderId="117" xfId="0" applyNumberFormat="1" applyFont="1" applyFill="1" applyBorder="1" applyAlignment="1">
      <alignment horizontal="center" vertical="center" wrapText="1"/>
    </xf>
    <xf numFmtId="9" fontId="9" fillId="3" borderId="115" xfId="4" applyFont="1" applyFill="1" applyBorder="1" applyAlignment="1">
      <alignment horizontal="center" vertical="center" wrapText="1"/>
    </xf>
    <xf numFmtId="1" fontId="3" fillId="15" borderId="117" xfId="0" applyNumberFormat="1" applyFont="1" applyFill="1" applyBorder="1" applyAlignment="1">
      <alignment horizontal="center" vertical="center" wrapText="1"/>
    </xf>
    <xf numFmtId="1" fontId="9" fillId="15" borderId="122" xfId="0" applyNumberFormat="1" applyFont="1" applyFill="1" applyBorder="1" applyAlignment="1">
      <alignment vertical="center" wrapText="1"/>
    </xf>
    <xf numFmtId="1" fontId="11" fillId="15" borderId="124" xfId="0" applyNumberFormat="1" applyFont="1" applyFill="1" applyBorder="1" applyAlignment="1">
      <alignment vertical="center"/>
    </xf>
    <xf numFmtId="1" fontId="9" fillId="15" borderId="124" xfId="0" applyNumberFormat="1" applyFont="1" applyFill="1" applyBorder="1" applyAlignment="1">
      <alignment vertical="center"/>
    </xf>
    <xf numFmtId="0" fontId="3" fillId="15" borderId="124" xfId="0" applyNumberFormat="1" applyFont="1" applyFill="1" applyBorder="1" applyAlignment="1">
      <alignment vertical="center"/>
    </xf>
    <xf numFmtId="0" fontId="3" fillId="15" borderId="106" xfId="0" applyNumberFormat="1" applyFont="1" applyFill="1" applyBorder="1" applyAlignment="1">
      <alignment vertical="center"/>
    </xf>
    <xf numFmtId="1" fontId="9" fillId="15" borderId="4" xfId="0" applyNumberFormat="1" applyFont="1" applyFill="1" applyBorder="1" applyAlignment="1">
      <alignment vertical="center"/>
    </xf>
    <xf numFmtId="1" fontId="9" fillId="15" borderId="106" xfId="0" applyNumberFormat="1" applyFont="1" applyFill="1" applyBorder="1" applyAlignment="1">
      <alignment vertical="center"/>
    </xf>
    <xf numFmtId="1" fontId="9" fillId="15" borderId="101" xfId="0" applyNumberFormat="1" applyFont="1" applyFill="1" applyBorder="1" applyAlignment="1">
      <alignment horizontal="center" vertical="center"/>
    </xf>
    <xf numFmtId="1" fontId="9" fillId="15" borderId="125" xfId="0" applyNumberFormat="1" applyFont="1" applyFill="1" applyBorder="1" applyAlignment="1">
      <alignment horizontal="center" vertical="center"/>
    </xf>
    <xf numFmtId="1" fontId="3" fillId="16" borderId="126" xfId="0" applyNumberFormat="1" applyFont="1" applyFill="1" applyBorder="1" applyAlignment="1">
      <alignment horizontal="center" vertical="center"/>
    </xf>
    <xf numFmtId="1" fontId="11" fillId="16" borderId="125" xfId="0" applyNumberFormat="1" applyFont="1" applyFill="1" applyBorder="1" applyAlignment="1">
      <alignment vertical="center"/>
    </xf>
    <xf numFmtId="1" fontId="9" fillId="16" borderId="125" xfId="0" applyNumberFormat="1" applyFont="1" applyFill="1" applyBorder="1" applyAlignment="1">
      <alignment vertical="center"/>
    </xf>
    <xf numFmtId="1" fontId="9" fillId="16" borderId="98" xfId="0" applyNumberFormat="1" applyFont="1" applyFill="1" applyBorder="1" applyAlignment="1">
      <alignment vertical="center"/>
    </xf>
    <xf numFmtId="1" fontId="9" fillId="16" borderId="101" xfId="0" applyNumberFormat="1" applyFont="1" applyFill="1" applyBorder="1" applyAlignment="1">
      <alignment horizontal="center" vertical="center"/>
    </xf>
    <xf numFmtId="1" fontId="9" fillId="16" borderId="125" xfId="0" applyNumberFormat="1" applyFont="1" applyFill="1" applyBorder="1" applyAlignment="1">
      <alignment horizontal="center" vertical="center"/>
    </xf>
    <xf numFmtId="9" fontId="9" fillId="3" borderId="99" xfId="0" applyNumberFormat="1" applyFont="1" applyFill="1" applyBorder="1" applyAlignment="1">
      <alignment horizontal="center" vertical="center" wrapText="1"/>
    </xf>
    <xf numFmtId="0" fontId="9" fillId="7" borderId="98" xfId="0" applyNumberFormat="1" applyFont="1" applyFill="1" applyBorder="1" applyAlignment="1">
      <alignment horizontal="center" vertical="center" wrapText="1"/>
    </xf>
    <xf numFmtId="0" fontId="10" fillId="0" borderId="4" xfId="0" applyFont="1" applyBorder="1" applyAlignment="1">
      <alignment vertical="center" wrapText="1"/>
    </xf>
    <xf numFmtId="0" fontId="10" fillId="10" borderId="98" xfId="3" applyFont="1" applyFill="1" applyBorder="1" applyAlignment="1" applyProtection="1">
      <alignment horizontal="center" vertical="center" wrapText="1"/>
    </xf>
    <xf numFmtId="1" fontId="11" fillId="10" borderId="105" xfId="0" applyNumberFormat="1" applyFont="1" applyFill="1" applyBorder="1" applyAlignment="1">
      <alignment horizontal="center" vertical="center" wrapText="1"/>
    </xf>
    <xf numFmtId="0" fontId="9" fillId="0" borderId="4"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4" xfId="0" applyNumberFormat="1" applyFont="1" applyFill="1" applyBorder="1" applyAlignment="1">
      <alignment horizontal="center" vertical="center" wrapText="1"/>
    </xf>
    <xf numFmtId="1" fontId="3" fillId="10" borderId="105" xfId="0" applyNumberFormat="1" applyFont="1" applyFill="1" applyBorder="1" applyAlignment="1">
      <alignment horizontal="center" vertical="center" wrapText="1"/>
    </xf>
    <xf numFmtId="0" fontId="17" fillId="4" borderId="4" xfId="0" applyFont="1" applyFill="1" applyBorder="1" applyAlignment="1">
      <alignment vertical="center" wrapText="1"/>
    </xf>
    <xf numFmtId="0" fontId="9" fillId="10" borderId="105" xfId="0" applyNumberFormat="1" applyFont="1" applyFill="1" applyBorder="1" applyAlignment="1">
      <alignment horizontal="center" vertical="center"/>
    </xf>
    <xf numFmtId="0" fontId="10" fillId="10" borderId="98" xfId="3" applyNumberFormat="1" applyFont="1" applyFill="1" applyBorder="1" applyAlignment="1" applyProtection="1">
      <alignment horizontal="center" vertical="center" wrapText="1"/>
    </xf>
    <xf numFmtId="1" fontId="11" fillId="8" borderId="105" xfId="0" applyNumberFormat="1" applyFont="1" applyFill="1" applyBorder="1" applyAlignment="1">
      <alignment horizontal="center" vertical="center" wrapText="1"/>
    </xf>
    <xf numFmtId="1" fontId="9" fillId="8" borderId="105" xfId="0" applyNumberFormat="1" applyFont="1" applyFill="1" applyBorder="1" applyAlignment="1">
      <alignment horizontal="center" vertical="center" wrapText="1"/>
    </xf>
    <xf numFmtId="1" fontId="3" fillId="8" borderId="105" xfId="0" applyNumberFormat="1" applyFont="1" applyFill="1" applyBorder="1" applyAlignment="1">
      <alignment vertical="center" wrapText="1"/>
    </xf>
    <xf numFmtId="1" fontId="3" fillId="8" borderId="105" xfId="0" applyNumberFormat="1" applyFont="1" applyFill="1" applyBorder="1" applyAlignment="1">
      <alignment horizontal="center" vertical="center" wrapText="1"/>
    </xf>
    <xf numFmtId="1" fontId="3" fillId="8" borderId="105" xfId="0" applyNumberFormat="1" applyFont="1" applyFill="1" applyBorder="1" applyAlignment="1">
      <alignment horizontal="center" vertical="center"/>
    </xf>
    <xf numFmtId="49" fontId="4" fillId="8" borderId="103" xfId="3" applyNumberFormat="1" applyFont="1" applyFill="1" applyBorder="1" applyAlignment="1" applyProtection="1">
      <alignment horizontal="center" vertical="center" wrapText="1"/>
    </xf>
    <xf numFmtId="49" fontId="4" fillId="8" borderId="106" xfId="3" applyNumberFormat="1" applyFont="1" applyFill="1" applyBorder="1" applyAlignment="1" applyProtection="1">
      <alignment horizontal="center" vertical="center" wrapText="1"/>
    </xf>
    <xf numFmtId="1" fontId="17" fillId="8" borderId="103" xfId="0" applyNumberFormat="1" applyFont="1" applyFill="1" applyBorder="1" applyAlignment="1">
      <alignment horizontal="center" vertical="center" wrapText="1"/>
    </xf>
    <xf numFmtId="1" fontId="17" fillId="8" borderId="106" xfId="0" applyNumberFormat="1" applyFont="1" applyFill="1" applyBorder="1" applyAlignment="1">
      <alignment horizontal="center" vertical="center" wrapText="1"/>
    </xf>
    <xf numFmtId="0" fontId="4" fillId="19" borderId="103" xfId="3" applyFont="1" applyFill="1" applyBorder="1" applyAlignment="1" applyProtection="1">
      <alignment horizontal="center" vertical="center" wrapText="1"/>
    </xf>
    <xf numFmtId="0" fontId="4" fillId="19" borderId="103" xfId="3" applyFont="1" applyFill="1" applyBorder="1" applyAlignment="1" applyProtection="1">
      <alignment vertical="center" wrapText="1"/>
    </xf>
    <xf numFmtId="0" fontId="10" fillId="10" borderId="105" xfId="0" applyNumberFormat="1" applyFont="1" applyFill="1" applyBorder="1" applyAlignment="1">
      <alignment horizontal="center" vertical="center" wrapText="1"/>
    </xf>
    <xf numFmtId="1" fontId="10" fillId="10" borderId="105" xfId="0" applyNumberFormat="1" applyFont="1" applyFill="1" applyBorder="1" applyAlignment="1">
      <alignment horizontal="center" vertical="center"/>
    </xf>
    <xf numFmtId="0" fontId="10" fillId="10" borderId="102" xfId="0" applyNumberFormat="1" applyFont="1" applyFill="1" applyBorder="1" applyAlignment="1">
      <alignment horizontal="center" vertical="center" wrapText="1"/>
    </xf>
    <xf numFmtId="0" fontId="10" fillId="10" borderId="98" xfId="0" applyNumberFormat="1" applyFont="1" applyFill="1" applyBorder="1" applyAlignment="1">
      <alignment horizontal="center" vertical="center" wrapText="1"/>
    </xf>
    <xf numFmtId="9" fontId="11" fillId="3" borderId="99" xfId="4" applyFont="1" applyFill="1" applyBorder="1" applyAlignment="1">
      <alignment horizontal="center" vertical="center" wrapText="1"/>
    </xf>
    <xf numFmtId="0" fontId="11" fillId="7" borderId="98" xfId="0" applyFont="1" applyFill="1" applyBorder="1" applyAlignment="1">
      <alignment horizontal="center" vertical="center"/>
    </xf>
    <xf numFmtId="0" fontId="11" fillId="3" borderId="4" xfId="0" applyFont="1" applyFill="1" applyBorder="1" applyAlignment="1">
      <alignment horizontal="center" vertical="center"/>
    </xf>
    <xf numFmtId="0" fontId="11" fillId="7" borderId="4" xfId="0" applyFont="1" applyFill="1" applyBorder="1" applyAlignment="1">
      <alignment horizontal="center" vertical="center"/>
    </xf>
    <xf numFmtId="0" fontId="11" fillId="4" borderId="4" xfId="0" applyFont="1" applyFill="1" applyBorder="1" applyAlignment="1">
      <alignment vertical="center" wrapText="1"/>
    </xf>
    <xf numFmtId="1" fontId="10" fillId="10" borderId="98" xfId="0" applyNumberFormat="1" applyFont="1" applyFill="1" applyBorder="1" applyAlignment="1">
      <alignment horizontal="center" vertical="center" wrapText="1"/>
    </xf>
    <xf numFmtId="0" fontId="10" fillId="3" borderId="4" xfId="5" applyNumberFormat="1" applyFont="1" applyFill="1" applyBorder="1" applyAlignment="1">
      <alignment horizontal="center" vertical="center" wrapText="1"/>
    </xf>
    <xf numFmtId="9" fontId="10" fillId="7" borderId="4" xfId="4" applyFont="1" applyFill="1" applyBorder="1" applyAlignment="1">
      <alignment horizontal="center" vertical="center" wrapText="1"/>
    </xf>
    <xf numFmtId="0" fontId="10" fillId="7" borderId="4" xfId="5" applyNumberFormat="1" applyFont="1" applyFill="1" applyBorder="1" applyAlignment="1">
      <alignment horizontal="center" vertical="center" wrapText="1"/>
    </xf>
    <xf numFmtId="0" fontId="10" fillId="7" borderId="98" xfId="0" applyFont="1" applyFill="1" applyBorder="1" applyAlignment="1">
      <alignment horizontal="center" vertical="center"/>
    </xf>
    <xf numFmtId="9" fontId="10" fillId="3" borderId="99" xfId="4" applyFont="1" applyFill="1" applyBorder="1" applyAlignment="1">
      <alignment horizontal="center" vertical="center" wrapText="1"/>
    </xf>
    <xf numFmtId="0" fontId="10" fillId="0" borderId="0" xfId="0" applyNumberFormat="1" applyFont="1" applyFill="1" applyAlignment="1">
      <alignment vertical="center" wrapText="1"/>
    </xf>
    <xf numFmtId="0" fontId="11" fillId="8" borderId="127" xfId="3" applyFont="1" applyFill="1" applyBorder="1" applyAlignment="1" applyProtection="1">
      <alignment vertical="center" wrapText="1"/>
    </xf>
    <xf numFmtId="1" fontId="9" fillId="8" borderId="128" xfId="0" applyNumberFormat="1" applyFont="1" applyFill="1" applyBorder="1" applyAlignment="1">
      <alignment vertical="center" wrapText="1"/>
    </xf>
    <xf numFmtId="1" fontId="9" fillId="8" borderId="129" xfId="0" applyNumberFormat="1" applyFont="1" applyFill="1" applyBorder="1" applyAlignment="1">
      <alignment vertical="center" wrapText="1"/>
    </xf>
    <xf numFmtId="1" fontId="9" fillId="8" borderId="130" xfId="0" applyNumberFormat="1" applyFont="1" applyFill="1" applyBorder="1" applyAlignment="1">
      <alignment vertical="center" wrapText="1"/>
    </xf>
    <xf numFmtId="49" fontId="11" fillId="8" borderId="131" xfId="3" applyNumberFormat="1" applyFont="1" applyFill="1" applyBorder="1" applyAlignment="1" applyProtection="1">
      <alignment horizontal="left" vertical="center" wrapText="1"/>
    </xf>
    <xf numFmtId="0" fontId="4" fillId="19" borderId="131" xfId="3" applyFont="1" applyFill="1" applyBorder="1" applyAlignment="1" applyProtection="1">
      <alignment horizontal="center" vertical="center" wrapText="1"/>
    </xf>
    <xf numFmtId="0" fontId="4" fillId="19" borderId="131" xfId="3" applyFont="1" applyFill="1" applyBorder="1" applyAlignment="1" applyProtection="1">
      <alignment vertical="center" wrapText="1"/>
    </xf>
    <xf numFmtId="0" fontId="11" fillId="19" borderId="132" xfId="0" applyNumberFormat="1" applyFont="1" applyFill="1" applyBorder="1" applyAlignment="1">
      <alignment horizontal="center" vertical="center" wrapText="1"/>
    </xf>
    <xf numFmtId="0" fontId="11" fillId="19" borderId="131" xfId="3" applyFont="1" applyFill="1" applyBorder="1" applyAlignment="1" applyProtection="1">
      <alignment horizontal="center" vertical="center" wrapText="1"/>
    </xf>
    <xf numFmtId="0" fontId="11" fillId="19" borderId="131" xfId="3" quotePrefix="1" applyFont="1" applyFill="1" applyBorder="1" applyAlignment="1" applyProtection="1">
      <alignment horizontal="center" vertical="center" wrapText="1"/>
    </xf>
    <xf numFmtId="0" fontId="4" fillId="19" borderId="132" xfId="0" applyNumberFormat="1" applyFont="1" applyFill="1" applyBorder="1" applyAlignment="1">
      <alignment vertical="center" wrapText="1"/>
    </xf>
    <xf numFmtId="1" fontId="4" fillId="19" borderId="132" xfId="0" applyNumberFormat="1" applyFont="1" applyFill="1" applyBorder="1" applyAlignment="1">
      <alignment horizontal="center" vertical="center"/>
    </xf>
    <xf numFmtId="0" fontId="4" fillId="19" borderId="132" xfId="0" applyNumberFormat="1" applyFont="1" applyFill="1" applyBorder="1" applyAlignment="1">
      <alignment horizontal="center" vertical="center" wrapText="1"/>
    </xf>
    <xf numFmtId="1" fontId="17" fillId="19" borderId="131" xfId="0" applyNumberFormat="1" applyFont="1" applyFill="1" applyBorder="1" applyAlignment="1">
      <alignment horizontal="center" vertical="center" wrapText="1"/>
    </xf>
    <xf numFmtId="0" fontId="4" fillId="19" borderId="130" xfId="0" applyNumberFormat="1" applyFont="1" applyFill="1" applyBorder="1" applyAlignment="1">
      <alignment horizontal="center" vertical="center" wrapText="1"/>
    </xf>
    <xf numFmtId="1" fontId="17" fillId="19" borderId="119" xfId="0" applyNumberFormat="1" applyFont="1" applyFill="1" applyBorder="1" applyAlignment="1">
      <alignment horizontal="center" vertical="center" wrapText="1"/>
    </xf>
    <xf numFmtId="1" fontId="17" fillId="19" borderId="127" xfId="0" applyNumberFormat="1" applyFont="1" applyFill="1" applyBorder="1" applyAlignment="1">
      <alignment horizontal="center" vertical="center" wrapText="1"/>
    </xf>
    <xf numFmtId="0" fontId="11" fillId="10" borderId="133" xfId="0" applyNumberFormat="1" applyFont="1" applyFill="1" applyBorder="1" applyAlignment="1">
      <alignment horizontal="center" vertical="center" wrapText="1"/>
    </xf>
    <xf numFmtId="0" fontId="10" fillId="10" borderId="132" xfId="0" applyNumberFormat="1" applyFont="1" applyFill="1" applyBorder="1" applyAlignment="1">
      <alignment horizontal="center" vertical="center" wrapText="1"/>
    </xf>
    <xf numFmtId="1" fontId="10" fillId="10" borderId="132" xfId="0" applyNumberFormat="1" applyFont="1" applyFill="1" applyBorder="1" applyAlignment="1">
      <alignment horizontal="center" vertical="center" wrapText="1"/>
    </xf>
    <xf numFmtId="1" fontId="10" fillId="10" borderId="132" xfId="0" applyNumberFormat="1" applyFont="1" applyFill="1" applyBorder="1" applyAlignment="1">
      <alignment horizontal="center" vertical="center"/>
    </xf>
    <xf numFmtId="0" fontId="10" fillId="10" borderId="130" xfId="0" applyNumberFormat="1" applyFont="1" applyFill="1" applyBorder="1" applyAlignment="1">
      <alignment horizontal="center" vertical="center" wrapText="1"/>
    </xf>
    <xf numFmtId="0" fontId="10" fillId="10" borderId="119" xfId="0" applyNumberFormat="1" applyFont="1" applyFill="1" applyBorder="1" applyAlignment="1">
      <alignment horizontal="center" vertical="center" wrapText="1"/>
    </xf>
    <xf numFmtId="1" fontId="9" fillId="10" borderId="119" xfId="0" applyNumberFormat="1" applyFont="1" applyFill="1" applyBorder="1" applyAlignment="1">
      <alignment horizontal="center" vertical="center" wrapText="1"/>
    </xf>
    <xf numFmtId="9" fontId="11" fillId="3" borderId="127" xfId="4" applyFont="1" applyFill="1" applyBorder="1" applyAlignment="1">
      <alignment horizontal="center" vertical="center" wrapText="1"/>
    </xf>
    <xf numFmtId="0" fontId="11" fillId="7" borderId="119" xfId="0" applyFont="1" applyFill="1" applyBorder="1" applyAlignment="1">
      <alignment horizontal="center" vertical="center"/>
    </xf>
    <xf numFmtId="0" fontId="11" fillId="10" borderId="4" xfId="0" applyFont="1" applyFill="1" applyBorder="1" applyAlignment="1">
      <alignment vertical="center" wrapText="1"/>
    </xf>
    <xf numFmtId="1" fontId="11" fillId="8" borderId="132" xfId="0" applyNumberFormat="1" applyFont="1" applyFill="1" applyBorder="1" applyAlignment="1">
      <alignment horizontal="center" vertical="center" wrapText="1"/>
    </xf>
    <xf numFmtId="1" fontId="9" fillId="8" borderId="132" xfId="0" applyNumberFormat="1" applyFont="1" applyFill="1" applyBorder="1" applyAlignment="1">
      <alignment horizontal="center" vertical="center" wrapText="1"/>
    </xf>
    <xf numFmtId="1" fontId="3" fillId="8" borderId="132" xfId="0" applyNumberFormat="1" applyFont="1" applyFill="1" applyBorder="1" applyAlignment="1">
      <alignment vertical="center" wrapText="1"/>
    </xf>
    <xf numFmtId="1" fontId="3" fillId="8" borderId="132" xfId="0" applyNumberFormat="1" applyFont="1" applyFill="1" applyBorder="1" applyAlignment="1">
      <alignment horizontal="center" vertical="center" wrapText="1"/>
    </xf>
    <xf numFmtId="1" fontId="3" fillId="8" borderId="132" xfId="0" applyNumberFormat="1" applyFont="1" applyFill="1" applyBorder="1" applyAlignment="1">
      <alignment horizontal="center" vertical="center"/>
    </xf>
    <xf numFmtId="49" fontId="4" fillId="8" borderId="131" xfId="3" applyNumberFormat="1" applyFont="1" applyFill="1" applyBorder="1" applyAlignment="1" applyProtection="1">
      <alignment horizontal="center" vertical="center" wrapText="1"/>
    </xf>
    <xf numFmtId="49" fontId="4" fillId="8" borderId="134" xfId="3" applyNumberFormat="1" applyFont="1" applyFill="1" applyBorder="1" applyAlignment="1" applyProtection="1">
      <alignment horizontal="center" vertical="center" wrapText="1"/>
    </xf>
    <xf numFmtId="1" fontId="17" fillId="8" borderId="131" xfId="0" applyNumberFormat="1" applyFont="1" applyFill="1" applyBorder="1" applyAlignment="1">
      <alignment horizontal="center" vertical="center" wrapText="1"/>
    </xf>
    <xf numFmtId="1" fontId="17" fillId="8" borderId="134" xfId="0" applyNumberFormat="1" applyFont="1" applyFill="1" applyBorder="1" applyAlignment="1">
      <alignment horizontal="center" vertical="center" wrapText="1"/>
    </xf>
    <xf numFmtId="1" fontId="9" fillId="8" borderId="135" xfId="0" applyNumberFormat="1" applyFont="1" applyFill="1" applyBorder="1" applyAlignment="1">
      <alignment vertical="center" wrapText="1"/>
    </xf>
    <xf numFmtId="1" fontId="9" fillId="8" borderId="136" xfId="0" applyNumberFormat="1" applyFont="1" applyFill="1" applyBorder="1" applyAlignment="1">
      <alignment vertical="center" wrapText="1"/>
    </xf>
    <xf numFmtId="1" fontId="9" fillId="8" borderId="137" xfId="0" applyNumberFormat="1" applyFont="1" applyFill="1" applyBorder="1" applyAlignment="1">
      <alignment vertical="center" wrapText="1"/>
    </xf>
    <xf numFmtId="49" fontId="11" fillId="8" borderId="138" xfId="3" applyNumberFormat="1" applyFont="1" applyFill="1" applyBorder="1" applyAlignment="1" applyProtection="1">
      <alignment horizontal="left" vertical="center" wrapText="1"/>
    </xf>
    <xf numFmtId="0" fontId="4" fillId="19" borderId="138" xfId="3" applyFont="1" applyFill="1" applyBorder="1" applyAlignment="1" applyProtection="1">
      <alignment horizontal="center" vertical="center" wrapText="1"/>
    </xf>
    <xf numFmtId="0" fontId="4" fillId="19" borderId="138" xfId="3" applyFont="1" applyFill="1" applyBorder="1" applyAlignment="1" applyProtection="1">
      <alignment vertical="center" wrapText="1"/>
    </xf>
    <xf numFmtId="0" fontId="11" fillId="19" borderId="139" xfId="0" applyNumberFormat="1" applyFont="1" applyFill="1" applyBorder="1" applyAlignment="1">
      <alignment horizontal="center" vertical="center" wrapText="1"/>
    </xf>
    <xf numFmtId="0" fontId="11" fillId="19" borderId="138" xfId="3" applyFont="1" applyFill="1" applyBorder="1" applyAlignment="1" applyProtection="1">
      <alignment horizontal="center" vertical="center" wrapText="1"/>
    </xf>
    <xf numFmtId="0" fontId="11" fillId="19" borderId="138" xfId="3" quotePrefix="1" applyFont="1" applyFill="1" applyBorder="1" applyAlignment="1" applyProtection="1">
      <alignment horizontal="center" vertical="center" wrapText="1"/>
    </xf>
    <xf numFmtId="0" fontId="4" fillId="19" borderId="139" xfId="0" applyNumberFormat="1" applyFont="1" applyFill="1" applyBorder="1" applyAlignment="1">
      <alignment vertical="center" wrapText="1"/>
    </xf>
    <xf numFmtId="1" fontId="4" fillId="19" borderId="139" xfId="0" applyNumberFormat="1" applyFont="1" applyFill="1" applyBorder="1" applyAlignment="1">
      <alignment horizontal="center" vertical="center"/>
    </xf>
    <xf numFmtId="0" fontId="4" fillId="19" borderId="139" xfId="0" applyNumberFormat="1" applyFont="1" applyFill="1" applyBorder="1" applyAlignment="1">
      <alignment horizontal="center" vertical="center" wrapText="1"/>
    </xf>
    <xf numFmtId="1" fontId="17" fillId="19" borderId="138" xfId="0" applyNumberFormat="1" applyFont="1" applyFill="1" applyBorder="1" applyAlignment="1">
      <alignment horizontal="center" vertical="center" wrapText="1"/>
    </xf>
    <xf numFmtId="0" fontId="4" fillId="19" borderId="137" xfId="0" applyNumberFormat="1" applyFont="1" applyFill="1" applyBorder="1" applyAlignment="1">
      <alignment horizontal="center" vertical="center" wrapText="1"/>
    </xf>
    <xf numFmtId="1" fontId="11" fillId="10" borderId="140" xfId="0" applyNumberFormat="1" applyFont="1" applyFill="1" applyBorder="1" applyAlignment="1">
      <alignment horizontal="center" vertical="center" wrapText="1"/>
    </xf>
    <xf numFmtId="1" fontId="9" fillId="10" borderId="139" xfId="0" applyNumberFormat="1" applyFont="1" applyFill="1" applyBorder="1" applyAlignment="1">
      <alignment horizontal="center" vertical="center" wrapText="1"/>
    </xf>
    <xf numFmtId="0" fontId="9" fillId="10" borderId="139" xfId="0" applyNumberFormat="1" applyFont="1" applyFill="1" applyBorder="1" applyAlignment="1">
      <alignment horizontal="center" vertical="center" wrapText="1"/>
    </xf>
    <xf numFmtId="1" fontId="10" fillId="10" borderId="139" xfId="0" applyNumberFormat="1" applyFont="1" applyFill="1" applyBorder="1" applyAlignment="1">
      <alignment horizontal="center" vertical="center" wrapText="1"/>
    </xf>
    <xf numFmtId="1" fontId="9" fillId="10" borderId="139" xfId="0" applyNumberFormat="1" applyFont="1" applyFill="1" applyBorder="1" applyAlignment="1">
      <alignment horizontal="center" vertical="center"/>
    </xf>
    <xf numFmtId="1" fontId="9" fillId="10" borderId="137" xfId="0" applyNumberFormat="1" applyFont="1" applyFill="1" applyBorder="1" applyAlignment="1">
      <alignment horizontal="center" vertical="center" wrapText="1"/>
    </xf>
    <xf numFmtId="1" fontId="9" fillId="10" borderId="4" xfId="0" applyNumberFormat="1" applyFont="1" applyFill="1" applyBorder="1" applyAlignment="1">
      <alignment horizontal="left" vertical="center" wrapText="1"/>
    </xf>
    <xf numFmtId="0" fontId="10" fillId="0" borderId="4" xfId="0" applyFont="1" applyFill="1" applyBorder="1" applyAlignment="1">
      <alignment horizontal="left" vertical="center" wrapText="1" indent="1"/>
    </xf>
    <xf numFmtId="0" fontId="11" fillId="10" borderId="140" xfId="0" applyNumberFormat="1" applyFont="1" applyFill="1" applyBorder="1" applyAlignment="1">
      <alignment horizontal="center" vertical="center" wrapText="1"/>
    </xf>
    <xf numFmtId="0" fontId="9" fillId="10" borderId="137" xfId="0" applyNumberFormat="1" applyFont="1" applyFill="1" applyBorder="1" applyAlignment="1">
      <alignment horizontal="center" vertical="center" wrapText="1"/>
    </xf>
    <xf numFmtId="0" fontId="9" fillId="10" borderId="119" xfId="0" applyNumberFormat="1" applyFont="1" applyFill="1" applyBorder="1" applyAlignment="1">
      <alignment horizontal="center" vertical="center" wrapText="1"/>
    </xf>
    <xf numFmtId="0" fontId="9" fillId="10" borderId="4" xfId="0" applyNumberFormat="1" applyFont="1" applyFill="1" applyBorder="1" applyAlignment="1">
      <alignment horizontal="left" vertical="center" wrapText="1"/>
    </xf>
    <xf numFmtId="0" fontId="10" fillId="10" borderId="4" xfId="3" applyFont="1" applyFill="1" applyBorder="1" applyAlignment="1" applyProtection="1">
      <alignment horizontal="left" vertical="center" wrapText="1" indent="1"/>
    </xf>
    <xf numFmtId="0" fontId="11" fillId="0" borderId="139" xfId="0" applyNumberFormat="1" applyFont="1" applyFill="1" applyBorder="1" applyAlignment="1">
      <alignment horizontal="center" vertical="center" wrapText="1"/>
    </xf>
    <xf numFmtId="0" fontId="11" fillId="10" borderId="4" xfId="3" applyNumberFormat="1" applyFont="1" applyFill="1" applyBorder="1" applyAlignment="1" applyProtection="1">
      <alignment horizontal="center" vertical="center" wrapText="1"/>
    </xf>
    <xf numFmtId="0" fontId="11" fillId="10" borderId="119" xfId="3" applyNumberFormat="1" applyFont="1" applyFill="1" applyBorder="1" applyAlignment="1" applyProtection="1">
      <alignment horizontal="center" vertical="center" wrapText="1"/>
    </xf>
    <xf numFmtId="0" fontId="11" fillId="10" borderId="4" xfId="3" applyNumberFormat="1" applyFont="1" applyFill="1" applyBorder="1" applyAlignment="1" applyProtection="1">
      <alignment horizontal="left" vertical="center" wrapText="1"/>
    </xf>
    <xf numFmtId="1" fontId="3" fillId="16" borderId="141" xfId="0" applyNumberFormat="1" applyFont="1" applyFill="1" applyBorder="1" applyAlignment="1">
      <alignment horizontal="center" vertical="center"/>
    </xf>
    <xf numFmtId="1" fontId="11" fillId="16" borderId="142" xfId="0" applyNumberFormat="1" applyFont="1" applyFill="1" applyBorder="1" applyAlignment="1">
      <alignment vertical="center"/>
    </xf>
    <xf numFmtId="1" fontId="9" fillId="16" borderId="142" xfId="0" applyNumberFormat="1" applyFont="1" applyFill="1" applyBorder="1" applyAlignment="1">
      <alignment vertical="center"/>
    </xf>
    <xf numFmtId="1" fontId="9" fillId="16" borderId="119" xfId="0" applyNumberFormat="1" applyFont="1" applyFill="1" applyBorder="1" applyAlignment="1">
      <alignment vertical="center"/>
    </xf>
    <xf numFmtId="1" fontId="9" fillId="16" borderId="135" xfId="0" applyNumberFormat="1" applyFont="1" applyFill="1" applyBorder="1" applyAlignment="1">
      <alignment horizontal="center" vertical="center"/>
    </xf>
    <xf numFmtId="1" fontId="9" fillId="16" borderId="142" xfId="0" applyNumberFormat="1" applyFont="1" applyFill="1" applyBorder="1" applyAlignment="1">
      <alignment horizontal="center" vertical="center"/>
    </xf>
    <xf numFmtId="0" fontId="3" fillId="18" borderId="139" xfId="0" applyNumberFormat="1" applyFont="1" applyFill="1" applyBorder="1" applyAlignment="1">
      <alignment horizontal="center" vertical="center" wrapText="1"/>
    </xf>
    <xf numFmtId="1" fontId="11" fillId="18" borderId="139" xfId="0" applyNumberFormat="1" applyFont="1" applyFill="1" applyBorder="1" applyAlignment="1">
      <alignment horizontal="center" vertical="center" wrapText="1"/>
    </xf>
    <xf numFmtId="1" fontId="9" fillId="18" borderId="139" xfId="0" applyNumberFormat="1" applyFont="1" applyFill="1" applyBorder="1" applyAlignment="1">
      <alignment horizontal="center" vertical="center" wrapText="1"/>
    </xf>
    <xf numFmtId="1" fontId="3" fillId="18" borderId="139" xfId="0" applyNumberFormat="1" applyFont="1" applyFill="1" applyBorder="1" applyAlignment="1">
      <alignment horizontal="center" vertical="center" wrapText="1"/>
    </xf>
    <xf numFmtId="1" fontId="3" fillId="18" borderId="119" xfId="0" applyNumberFormat="1" applyFont="1" applyFill="1" applyBorder="1" applyAlignment="1">
      <alignment horizontal="center" vertical="center" wrapText="1"/>
    </xf>
    <xf numFmtId="1" fontId="3" fillId="18" borderId="135" xfId="0" applyNumberFormat="1" applyFont="1" applyFill="1" applyBorder="1" applyAlignment="1">
      <alignment horizontal="center" vertical="center" wrapText="1"/>
    </xf>
    <xf numFmtId="1" fontId="3" fillId="18" borderId="128" xfId="0" applyNumberFormat="1" applyFont="1" applyFill="1" applyBorder="1" applyAlignment="1">
      <alignment horizontal="center" vertical="center" wrapText="1"/>
    </xf>
    <xf numFmtId="1" fontId="3" fillId="18" borderId="137" xfId="0" applyNumberFormat="1" applyFont="1" applyFill="1" applyBorder="1" applyAlignment="1">
      <alignment horizontal="center" vertical="center" wrapText="1"/>
    </xf>
    <xf numFmtId="1" fontId="3" fillId="11" borderId="119" xfId="0" applyNumberFormat="1" applyFont="1" applyFill="1" applyBorder="1" applyAlignment="1">
      <alignment horizontal="center" vertical="center" wrapText="1"/>
    </xf>
    <xf numFmtId="1" fontId="3" fillId="11" borderId="127" xfId="0" applyNumberFormat="1" applyFont="1" applyFill="1" applyBorder="1" applyAlignment="1">
      <alignment horizontal="center" vertical="center" wrapText="1"/>
    </xf>
    <xf numFmtId="49" fontId="4" fillId="19" borderId="139" xfId="0" applyNumberFormat="1" applyFont="1" applyFill="1" applyBorder="1" applyAlignment="1">
      <alignment horizontal="center" vertical="center" wrapText="1"/>
    </xf>
    <xf numFmtId="0" fontId="10" fillId="0" borderId="4" xfId="3" applyFont="1" applyFill="1" applyBorder="1" applyAlignment="1" applyProtection="1">
      <alignment horizontal="left" vertical="center" wrapText="1"/>
    </xf>
    <xf numFmtId="0" fontId="11" fillId="10" borderId="139" xfId="0" applyNumberFormat="1" applyFont="1" applyFill="1" applyBorder="1" applyAlignment="1">
      <alignment horizontal="center" vertical="center" wrapText="1"/>
    </xf>
    <xf numFmtId="0" fontId="11" fillId="20" borderId="119" xfId="3" applyNumberFormat="1" applyFont="1" applyFill="1" applyBorder="1" applyAlignment="1" applyProtection="1">
      <alignment horizontal="center" vertical="center" wrapText="1"/>
    </xf>
    <xf numFmtId="0" fontId="10" fillId="0" borderId="4" xfId="3" applyFont="1" applyFill="1" applyBorder="1" applyAlignment="1" applyProtection="1">
      <alignment horizontal="center" vertical="center" wrapText="1"/>
    </xf>
    <xf numFmtId="1" fontId="10" fillId="10" borderId="119" xfId="0" applyNumberFormat="1" applyFont="1" applyFill="1" applyBorder="1" applyAlignment="1">
      <alignment horizontal="center" vertical="center" wrapText="1"/>
    </xf>
    <xf numFmtId="9" fontId="9" fillId="3" borderId="127" xfId="1" applyFont="1" applyFill="1" applyBorder="1" applyAlignment="1">
      <alignment horizontal="center" vertical="center" wrapText="1"/>
    </xf>
    <xf numFmtId="0" fontId="9" fillId="7" borderId="119" xfId="5" applyNumberFormat="1" applyFont="1" applyFill="1" applyBorder="1" applyAlignment="1">
      <alignment horizontal="center" vertical="center" wrapText="1"/>
    </xf>
    <xf numFmtId="9" fontId="11" fillId="4" borderId="14" xfId="4" applyFont="1" applyFill="1" applyBorder="1" applyAlignment="1">
      <alignment horizontal="center" vertical="center" wrapText="1"/>
    </xf>
    <xf numFmtId="0" fontId="10" fillId="10" borderId="139" xfId="0" applyNumberFormat="1" applyFont="1" applyFill="1" applyBorder="1" applyAlignment="1">
      <alignment horizontal="center" vertical="center"/>
    </xf>
    <xf numFmtId="0" fontId="10" fillId="10" borderId="138" xfId="3" applyFont="1" applyFill="1" applyBorder="1" applyAlignment="1" applyProtection="1">
      <alignment horizontal="center" vertical="center" wrapText="1"/>
    </xf>
    <xf numFmtId="0" fontId="10" fillId="10" borderId="138" xfId="3" applyFont="1" applyFill="1" applyBorder="1" applyAlignment="1" applyProtection="1">
      <alignment vertical="center" wrapText="1"/>
    </xf>
    <xf numFmtId="1" fontId="10" fillId="10" borderId="139" xfId="0" applyNumberFormat="1" applyFont="1" applyFill="1" applyBorder="1" applyAlignment="1">
      <alignment horizontal="center" vertical="center"/>
    </xf>
    <xf numFmtId="0" fontId="10" fillId="10" borderId="119" xfId="3" applyNumberFormat="1" applyFont="1" applyFill="1" applyBorder="1" applyAlignment="1" applyProtection="1">
      <alignment horizontal="center" vertical="center" wrapText="1"/>
    </xf>
    <xf numFmtId="1" fontId="19" fillId="0" borderId="137" xfId="0" applyNumberFormat="1" applyFont="1" applyFill="1" applyBorder="1" applyAlignment="1">
      <alignment horizontal="center" vertical="center"/>
    </xf>
    <xf numFmtId="0" fontId="9" fillId="7" borderId="119" xfId="0" applyNumberFormat="1" applyFont="1" applyFill="1" applyBorder="1" applyAlignment="1">
      <alignment horizontal="center" vertical="center" wrapText="1"/>
    </xf>
    <xf numFmtId="0" fontId="17" fillId="10" borderId="4" xfId="3" applyFont="1" applyFill="1" applyBorder="1" applyAlignment="1" applyProtection="1">
      <alignment horizontal="center" vertical="center" wrapText="1"/>
    </xf>
    <xf numFmtId="0" fontId="17" fillId="4" borderId="4" xfId="0" applyFont="1" applyFill="1" applyBorder="1" applyAlignment="1">
      <alignment horizontal="left" vertical="center" wrapText="1"/>
    </xf>
    <xf numFmtId="0" fontId="17" fillId="4" borderId="139" xfId="0" applyNumberFormat="1" applyFont="1" applyFill="1" applyBorder="1" applyAlignment="1">
      <alignment horizontal="center" vertical="center" wrapText="1"/>
    </xf>
    <xf numFmtId="1" fontId="17" fillId="4" borderId="139" xfId="0" applyNumberFormat="1" applyFont="1" applyFill="1" applyBorder="1" applyAlignment="1">
      <alignment horizontal="center" vertical="center" wrapText="1"/>
    </xf>
    <xf numFmtId="1" fontId="17" fillId="4" borderId="139" xfId="0" applyNumberFormat="1" applyFont="1" applyFill="1" applyBorder="1" applyAlignment="1">
      <alignment vertical="center" wrapText="1"/>
    </xf>
    <xf numFmtId="1" fontId="17" fillId="4" borderId="139" xfId="0" applyNumberFormat="1" applyFont="1" applyFill="1" applyBorder="1" applyAlignment="1">
      <alignment vertical="center"/>
    </xf>
    <xf numFmtId="49" fontId="17" fillId="4" borderId="138" xfId="3" applyNumberFormat="1" applyFont="1" applyFill="1" applyBorder="1" applyAlignment="1" applyProtection="1">
      <alignment horizontal="center" vertical="center" wrapText="1"/>
    </xf>
    <xf numFmtId="1" fontId="17" fillId="4" borderId="138" xfId="0" applyNumberFormat="1" applyFont="1" applyFill="1" applyBorder="1" applyAlignment="1">
      <alignment horizontal="center" vertical="center" wrapText="1"/>
    </xf>
    <xf numFmtId="1" fontId="17" fillId="4" borderId="143" xfId="0" applyNumberFormat="1" applyFont="1" applyFill="1" applyBorder="1" applyAlignment="1">
      <alignment horizontal="center" vertical="center" wrapText="1"/>
    </xf>
    <xf numFmtId="0" fontId="17" fillId="4" borderId="138" xfId="3" applyFont="1" applyFill="1" applyBorder="1" applyAlignment="1" applyProtection="1">
      <alignment horizontal="center" vertical="center" wrapText="1"/>
    </xf>
    <xf numFmtId="9" fontId="17" fillId="3" borderId="144" xfId="4" applyFont="1" applyFill="1" applyBorder="1" applyAlignment="1">
      <alignment horizontal="center" vertical="center" wrapText="1"/>
    </xf>
    <xf numFmtId="0" fontId="17" fillId="7" borderId="143" xfId="5" applyNumberFormat="1" applyFont="1" applyFill="1" applyBorder="1" applyAlignment="1">
      <alignment horizontal="center" vertical="center" wrapText="1"/>
    </xf>
    <xf numFmtId="1" fontId="17" fillId="10" borderId="4" xfId="0" applyNumberFormat="1" applyFont="1" applyFill="1" applyBorder="1" applyAlignment="1">
      <alignment horizontal="left" vertical="center" wrapText="1"/>
    </xf>
    <xf numFmtId="0" fontId="8" fillId="10" borderId="0" xfId="0" applyNumberFormat="1" applyFont="1" applyFill="1" applyAlignment="1">
      <alignment vertical="center" wrapText="1"/>
    </xf>
    <xf numFmtId="0" fontId="30" fillId="10" borderId="0" xfId="0" applyFont="1" applyFill="1" applyAlignment="1">
      <alignment vertical="center" wrapText="1"/>
    </xf>
    <xf numFmtId="0" fontId="9" fillId="10" borderId="145" xfId="0" applyNumberFormat="1" applyFont="1" applyFill="1" applyBorder="1" applyAlignment="1">
      <alignment vertical="center"/>
    </xf>
    <xf numFmtId="0" fontId="11" fillId="0" borderId="0" xfId="3" applyFont="1" applyFill="1" applyBorder="1" applyAlignment="1" applyProtection="1">
      <alignment horizontal="left" vertical="center" wrapText="1"/>
    </xf>
    <xf numFmtId="0" fontId="11" fillId="10" borderId="145" xfId="0" applyNumberFormat="1" applyFont="1" applyFill="1" applyBorder="1" applyAlignment="1">
      <alignment horizontal="center" vertical="center" wrapText="1"/>
    </xf>
    <xf numFmtId="1" fontId="9" fillId="10" borderId="145" xfId="0" applyNumberFormat="1" applyFont="1" applyFill="1" applyBorder="1" applyAlignment="1">
      <alignment horizontal="center" vertical="center" wrapText="1"/>
    </xf>
    <xf numFmtId="1" fontId="3" fillId="10" borderId="145" xfId="0" applyNumberFormat="1" applyFont="1" applyFill="1" applyBorder="1" applyAlignment="1">
      <alignment horizontal="center" vertical="center" wrapText="1"/>
    </xf>
    <xf numFmtId="1" fontId="9" fillId="10" borderId="145" xfId="0" applyNumberFormat="1" applyFont="1" applyFill="1" applyBorder="1" applyAlignment="1">
      <alignment horizontal="center" vertical="center"/>
    </xf>
    <xf numFmtId="49" fontId="11" fillId="20" borderId="0" xfId="3" applyNumberFormat="1" applyFont="1" applyFill="1" applyBorder="1" applyAlignment="1" applyProtection="1">
      <alignment horizontal="center" vertical="center" wrapText="1"/>
    </xf>
    <xf numFmtId="0" fontId="11" fillId="20" borderId="0" xfId="3" applyNumberFormat="1" applyFont="1" applyFill="1" applyBorder="1" applyAlignment="1" applyProtection="1">
      <alignment horizontal="center" vertical="center" wrapText="1"/>
    </xf>
    <xf numFmtId="0" fontId="11" fillId="20" borderId="143" xfId="3" applyNumberFormat="1" applyFont="1" applyFill="1" applyBorder="1" applyAlignment="1" applyProtection="1">
      <alignment horizontal="center" vertical="center" wrapText="1"/>
    </xf>
    <xf numFmtId="0" fontId="11" fillId="26" borderId="4" xfId="3" applyFont="1" applyFill="1" applyBorder="1" applyAlignment="1" applyProtection="1">
      <alignment horizontal="center" vertical="center" wrapText="1"/>
    </xf>
    <xf numFmtId="1" fontId="9" fillId="10" borderId="143" xfId="0" applyNumberFormat="1" applyFont="1" applyFill="1" applyBorder="1" applyAlignment="1">
      <alignment horizontal="center" vertical="center" wrapText="1"/>
    </xf>
    <xf numFmtId="9" fontId="9" fillId="3" borderId="31" xfId="1" applyFont="1" applyFill="1" applyBorder="1" applyAlignment="1">
      <alignment horizontal="center" vertical="center" wrapText="1"/>
    </xf>
    <xf numFmtId="0" fontId="9" fillId="3" borderId="31" xfId="5" applyNumberFormat="1" applyFont="1" applyFill="1" applyBorder="1" applyAlignment="1">
      <alignment horizontal="center" vertical="center" wrapText="1"/>
    </xf>
    <xf numFmtId="9" fontId="9" fillId="7" borderId="31" xfId="1" applyFont="1" applyFill="1" applyBorder="1" applyAlignment="1">
      <alignment horizontal="center" vertical="center" wrapText="1"/>
    </xf>
    <xf numFmtId="0" fontId="9" fillId="7" borderId="31" xfId="5" applyNumberFormat="1" applyFont="1" applyFill="1" applyBorder="1" applyAlignment="1">
      <alignment horizontal="center" vertical="center" wrapText="1"/>
    </xf>
    <xf numFmtId="0" fontId="9" fillId="7" borderId="0" xfId="5" applyNumberFormat="1" applyFont="1" applyFill="1" applyBorder="1" applyAlignment="1">
      <alignment horizontal="center" vertical="center" wrapText="1"/>
    </xf>
    <xf numFmtId="1" fontId="11" fillId="8" borderId="145" xfId="0" applyNumberFormat="1" applyFont="1" applyFill="1" applyBorder="1" applyAlignment="1">
      <alignment horizontal="center" vertical="center" wrapText="1"/>
    </xf>
    <xf numFmtId="1" fontId="9" fillId="8" borderId="145" xfId="0" applyNumberFormat="1" applyFont="1" applyFill="1" applyBorder="1" applyAlignment="1">
      <alignment horizontal="center" vertical="center" wrapText="1"/>
    </xf>
    <xf numFmtId="1" fontId="3" fillId="8" borderId="145" xfId="0" applyNumberFormat="1" applyFont="1" applyFill="1" applyBorder="1" applyAlignment="1">
      <alignment vertical="center" wrapText="1"/>
    </xf>
    <xf numFmtId="1" fontId="3" fillId="8" borderId="145" xfId="0" applyNumberFormat="1" applyFont="1" applyFill="1" applyBorder="1" applyAlignment="1">
      <alignment horizontal="center" vertical="center" wrapText="1"/>
    </xf>
    <xf numFmtId="1" fontId="3" fillId="8" borderId="145" xfId="0" applyNumberFormat="1" applyFont="1" applyFill="1" applyBorder="1" applyAlignment="1">
      <alignment horizontal="center" vertical="center"/>
    </xf>
    <xf numFmtId="49" fontId="4" fillId="8" borderId="146" xfId="3" applyNumberFormat="1" applyFont="1" applyFill="1" applyBorder="1" applyAlignment="1" applyProtection="1">
      <alignment horizontal="center" vertical="center" wrapText="1"/>
    </xf>
    <xf numFmtId="49" fontId="4" fillId="8" borderId="147" xfId="3" applyNumberFormat="1" applyFont="1" applyFill="1" applyBorder="1" applyAlignment="1" applyProtection="1">
      <alignment horizontal="center" vertical="center" wrapText="1"/>
    </xf>
    <xf numFmtId="1" fontId="17" fillId="8" borderId="146" xfId="0" applyNumberFormat="1" applyFont="1" applyFill="1" applyBorder="1" applyAlignment="1">
      <alignment horizontal="center" vertical="center" wrapText="1"/>
    </xf>
    <xf numFmtId="1" fontId="17" fillId="8" borderId="147" xfId="0" applyNumberFormat="1" applyFont="1" applyFill="1" applyBorder="1" applyAlignment="1">
      <alignment horizontal="center" vertical="center" wrapText="1"/>
    </xf>
    <xf numFmtId="0" fontId="11" fillId="8" borderId="144" xfId="3" applyFont="1" applyFill="1" applyBorder="1" applyAlignment="1" applyProtection="1">
      <alignment vertical="center" wrapText="1"/>
    </xf>
    <xf numFmtId="1" fontId="9" fillId="8" borderId="148" xfId="0" applyNumberFormat="1" applyFont="1" applyFill="1" applyBorder="1" applyAlignment="1">
      <alignment vertical="center" wrapText="1"/>
    </xf>
    <xf numFmtId="1" fontId="9" fillId="8" borderId="149" xfId="0" applyNumberFormat="1" applyFont="1" applyFill="1" applyBorder="1" applyAlignment="1">
      <alignment vertical="center" wrapText="1"/>
    </xf>
    <xf numFmtId="1" fontId="9" fillId="8" borderId="150" xfId="0" applyNumberFormat="1" applyFont="1" applyFill="1" applyBorder="1" applyAlignment="1">
      <alignment vertical="center" wrapText="1"/>
    </xf>
    <xf numFmtId="1" fontId="9" fillId="8" borderId="151" xfId="0" applyNumberFormat="1" applyFont="1" applyFill="1" applyBorder="1" applyAlignment="1">
      <alignment vertical="center" wrapText="1"/>
    </xf>
    <xf numFmtId="49" fontId="11" fillId="8" borderId="152" xfId="3" applyNumberFormat="1" applyFont="1" applyFill="1" applyBorder="1" applyAlignment="1" applyProtection="1">
      <alignment horizontal="left" vertical="center" wrapText="1"/>
    </xf>
    <xf numFmtId="0" fontId="4" fillId="19" borderId="152" xfId="3" applyFont="1" applyFill="1" applyBorder="1" applyAlignment="1" applyProtection="1">
      <alignment horizontal="center" vertical="center" wrapText="1"/>
    </xf>
    <xf numFmtId="0" fontId="4" fillId="19" borderId="152" xfId="3" applyFont="1" applyFill="1" applyBorder="1" applyAlignment="1" applyProtection="1">
      <alignment vertical="center" wrapText="1"/>
    </xf>
    <xf numFmtId="0" fontId="11" fillId="19" borderId="153" xfId="0" applyNumberFormat="1" applyFont="1" applyFill="1" applyBorder="1" applyAlignment="1">
      <alignment horizontal="center" vertical="center" wrapText="1"/>
    </xf>
    <xf numFmtId="0" fontId="11" fillId="19" borderId="152" xfId="3" applyFont="1" applyFill="1" applyBorder="1" applyAlignment="1" applyProtection="1">
      <alignment horizontal="center" vertical="center" wrapText="1"/>
    </xf>
    <xf numFmtId="0" fontId="11" fillId="19" borderId="152" xfId="3" quotePrefix="1" applyFont="1" applyFill="1" applyBorder="1" applyAlignment="1" applyProtection="1">
      <alignment horizontal="center" vertical="center" wrapText="1"/>
    </xf>
    <xf numFmtId="0" fontId="4" fillId="19" borderId="153" xfId="0" applyNumberFormat="1" applyFont="1" applyFill="1" applyBorder="1" applyAlignment="1">
      <alignment vertical="center" wrapText="1"/>
    </xf>
    <xf numFmtId="1" fontId="4" fillId="19" borderId="153" xfId="0" applyNumberFormat="1" applyFont="1" applyFill="1" applyBorder="1" applyAlignment="1">
      <alignment horizontal="center" vertical="center"/>
    </xf>
    <xf numFmtId="0" fontId="4" fillId="19" borderId="153" xfId="0" applyNumberFormat="1" applyFont="1" applyFill="1" applyBorder="1" applyAlignment="1">
      <alignment horizontal="center" vertical="center" wrapText="1"/>
    </xf>
    <xf numFmtId="1" fontId="17" fillId="19" borderId="152" xfId="0" applyNumberFormat="1" applyFont="1" applyFill="1" applyBorder="1" applyAlignment="1">
      <alignment horizontal="center" vertical="center" wrapText="1"/>
    </xf>
    <xf numFmtId="0" fontId="4" fillId="19" borderId="151" xfId="0" applyNumberFormat="1" applyFont="1" applyFill="1" applyBorder="1" applyAlignment="1">
      <alignment horizontal="center" vertical="center" wrapText="1"/>
    </xf>
    <xf numFmtId="1" fontId="17" fillId="19" borderId="143" xfId="0" applyNumberFormat="1" applyFont="1" applyFill="1" applyBorder="1" applyAlignment="1">
      <alignment horizontal="center" vertical="center" wrapText="1"/>
    </xf>
    <xf numFmtId="1" fontId="17" fillId="19" borderId="144" xfId="0" applyNumberFormat="1" applyFont="1" applyFill="1" applyBorder="1" applyAlignment="1">
      <alignment horizontal="center" vertical="center" wrapText="1"/>
    </xf>
    <xf numFmtId="0" fontId="10" fillId="10" borderId="153" xfId="0" applyNumberFormat="1" applyFont="1" applyFill="1" applyBorder="1" applyAlignment="1">
      <alignment horizontal="center" vertical="center"/>
    </xf>
    <xf numFmtId="0" fontId="11" fillId="10" borderId="153" xfId="0" applyNumberFormat="1" applyFont="1" applyFill="1" applyBorder="1" applyAlignment="1">
      <alignment horizontal="center" vertical="center" wrapText="1"/>
    </xf>
    <xf numFmtId="0" fontId="9" fillId="10" borderId="153" xfId="0" applyNumberFormat="1" applyFont="1" applyFill="1" applyBorder="1" applyAlignment="1">
      <alignment horizontal="center" vertical="center" wrapText="1"/>
    </xf>
    <xf numFmtId="1" fontId="10" fillId="10" borderId="153" xfId="0" applyNumberFormat="1" applyFont="1" applyFill="1" applyBorder="1" applyAlignment="1">
      <alignment horizontal="center" vertical="center" wrapText="1"/>
    </xf>
    <xf numFmtId="0" fontId="5" fillId="10" borderId="153" xfId="0" applyNumberFormat="1" applyFont="1" applyFill="1" applyBorder="1" applyAlignment="1">
      <alignment horizontal="center" vertical="center" wrapText="1"/>
    </xf>
    <xf numFmtId="1" fontId="10" fillId="10" borderId="153" xfId="0" applyNumberFormat="1" applyFont="1" applyFill="1" applyBorder="1" applyAlignment="1">
      <alignment horizontal="center" vertical="center"/>
    </xf>
    <xf numFmtId="0" fontId="10" fillId="10" borderId="143" xfId="3" applyNumberFormat="1" applyFont="1" applyFill="1" applyBorder="1" applyAlignment="1" applyProtection="1">
      <alignment horizontal="center" vertical="center" wrapText="1"/>
    </xf>
    <xf numFmtId="1" fontId="10" fillId="10" borderId="143" xfId="0" applyNumberFormat="1" applyFont="1" applyFill="1" applyBorder="1" applyAlignment="1">
      <alignment horizontal="center" vertical="center" wrapText="1"/>
    </xf>
    <xf numFmtId="9" fontId="9" fillId="3" borderId="144" xfId="4" applyFont="1" applyFill="1" applyBorder="1" applyAlignment="1">
      <alignment horizontal="center" vertical="center" wrapText="1"/>
    </xf>
    <xf numFmtId="0" fontId="9" fillId="7" borderId="143" xfId="5" applyNumberFormat="1" applyFont="1" applyFill="1" applyBorder="1" applyAlignment="1">
      <alignment horizontal="center" vertical="center" wrapText="1"/>
    </xf>
    <xf numFmtId="1" fontId="9" fillId="10" borderId="153" xfId="0" applyNumberFormat="1" applyFont="1" applyFill="1" applyBorder="1" applyAlignment="1">
      <alignment horizontal="center" vertical="center" wrapText="1"/>
    </xf>
    <xf numFmtId="1" fontId="9" fillId="10" borderId="153" xfId="0" applyNumberFormat="1" applyFont="1" applyFill="1" applyBorder="1" applyAlignment="1">
      <alignment horizontal="center" vertical="center"/>
    </xf>
    <xf numFmtId="0" fontId="11" fillId="10" borderId="143" xfId="3" applyNumberFormat="1" applyFont="1" applyFill="1" applyBorder="1" applyAlignment="1" applyProtection="1">
      <alignment horizontal="center" vertical="center" wrapText="1"/>
    </xf>
    <xf numFmtId="9" fontId="11" fillId="3" borderId="144" xfId="4" applyFont="1" applyFill="1" applyBorder="1" applyAlignment="1">
      <alignment horizontal="center" vertical="center" wrapText="1"/>
    </xf>
    <xf numFmtId="0" fontId="11" fillId="7" borderId="143" xfId="0" applyFont="1" applyFill="1" applyBorder="1" applyAlignment="1">
      <alignment horizontal="center" vertical="center"/>
    </xf>
    <xf numFmtId="1" fontId="11" fillId="8" borderId="153" xfId="0" applyNumberFormat="1" applyFont="1" applyFill="1" applyBorder="1" applyAlignment="1">
      <alignment horizontal="center" vertical="center" wrapText="1"/>
    </xf>
    <xf numFmtId="1" fontId="9" fillId="8" borderId="153" xfId="0" applyNumberFormat="1" applyFont="1" applyFill="1" applyBorder="1" applyAlignment="1">
      <alignment horizontal="center" vertical="center" wrapText="1"/>
    </xf>
    <xf numFmtId="1" fontId="3" fillId="8" borderId="153" xfId="0" applyNumberFormat="1" applyFont="1" applyFill="1" applyBorder="1" applyAlignment="1">
      <alignment vertical="center" wrapText="1"/>
    </xf>
    <xf numFmtId="1" fontId="3" fillId="8" borderId="153" xfId="0" applyNumberFormat="1" applyFont="1" applyFill="1" applyBorder="1" applyAlignment="1">
      <alignment horizontal="center" vertical="center" wrapText="1"/>
    </xf>
    <xf numFmtId="1" fontId="3" fillId="8" borderId="153" xfId="0" applyNumberFormat="1" applyFont="1" applyFill="1" applyBorder="1" applyAlignment="1">
      <alignment horizontal="center" vertical="center"/>
    </xf>
    <xf numFmtId="49" fontId="4" fillId="8" borderId="152" xfId="3" applyNumberFormat="1" applyFont="1" applyFill="1" applyBorder="1" applyAlignment="1" applyProtection="1">
      <alignment horizontal="center" vertical="center" wrapText="1"/>
    </xf>
    <xf numFmtId="49" fontId="4" fillId="8" borderId="154" xfId="3" applyNumberFormat="1" applyFont="1" applyFill="1" applyBorder="1" applyAlignment="1" applyProtection="1">
      <alignment horizontal="center" vertical="center" wrapText="1"/>
    </xf>
    <xf numFmtId="1" fontId="17" fillId="8" borderId="152" xfId="0" applyNumberFormat="1" applyFont="1" applyFill="1" applyBorder="1" applyAlignment="1">
      <alignment horizontal="center" vertical="center" wrapText="1"/>
    </xf>
    <xf numFmtId="1" fontId="17" fillId="8" borderId="154" xfId="0" applyNumberFormat="1" applyFont="1" applyFill="1" applyBorder="1" applyAlignment="1">
      <alignment horizontal="center" vertical="center" wrapText="1"/>
    </xf>
    <xf numFmtId="0" fontId="11" fillId="8" borderId="155" xfId="3" applyFont="1" applyFill="1" applyBorder="1" applyAlignment="1" applyProtection="1">
      <alignment vertical="center" wrapText="1"/>
    </xf>
    <xf numFmtId="1" fontId="9" fillId="8" borderId="156" xfId="0" applyNumberFormat="1" applyFont="1" applyFill="1" applyBorder="1" applyAlignment="1">
      <alignment vertical="center" wrapText="1"/>
    </xf>
    <xf numFmtId="1" fontId="9" fillId="8" borderId="157" xfId="0" applyNumberFormat="1" applyFont="1" applyFill="1" applyBorder="1" applyAlignment="1">
      <alignment vertical="center" wrapText="1"/>
    </xf>
    <xf numFmtId="1" fontId="9" fillId="8" borderId="158" xfId="0" applyNumberFormat="1" applyFont="1" applyFill="1" applyBorder="1" applyAlignment="1">
      <alignment vertical="center" wrapText="1"/>
    </xf>
    <xf numFmtId="49" fontId="11" fillId="8" borderId="159" xfId="3" applyNumberFormat="1" applyFont="1" applyFill="1" applyBorder="1" applyAlignment="1" applyProtection="1">
      <alignment horizontal="left" vertical="center" wrapText="1"/>
    </xf>
    <xf numFmtId="0" fontId="4" fillId="19" borderId="159" xfId="3" applyFont="1" applyFill="1" applyBorder="1" applyAlignment="1" applyProtection="1">
      <alignment horizontal="center" vertical="center" wrapText="1"/>
    </xf>
    <xf numFmtId="0" fontId="4" fillId="19" borderId="159" xfId="3" applyFont="1" applyFill="1" applyBorder="1" applyAlignment="1" applyProtection="1">
      <alignment vertical="center" wrapText="1"/>
    </xf>
    <xf numFmtId="0" fontId="4" fillId="19" borderId="160" xfId="0" applyNumberFormat="1" applyFont="1" applyFill="1" applyBorder="1" applyAlignment="1">
      <alignment horizontal="center" vertical="center" wrapText="1"/>
    </xf>
    <xf numFmtId="0" fontId="4" fillId="19" borderId="161" xfId="3" applyFont="1" applyFill="1" applyBorder="1" applyAlignment="1" applyProtection="1">
      <alignment horizontal="center" vertical="center" wrapText="1"/>
    </xf>
    <xf numFmtId="0" fontId="4" fillId="19" borderId="155" xfId="3" applyFont="1" applyFill="1" applyBorder="1" applyAlignment="1" applyProtection="1">
      <alignment horizontal="center" vertical="center" wrapText="1"/>
    </xf>
    <xf numFmtId="0" fontId="4" fillId="19" borderId="154" xfId="3" applyFont="1" applyFill="1" applyBorder="1" applyAlignment="1" applyProtection="1">
      <alignment horizontal="center" vertical="center" wrapText="1"/>
    </xf>
    <xf numFmtId="0" fontId="11" fillId="10" borderId="160" xfId="0" applyNumberFormat="1" applyFont="1" applyFill="1" applyBorder="1" applyAlignment="1">
      <alignment horizontal="center" vertical="center" wrapText="1"/>
    </xf>
    <xf numFmtId="0" fontId="11" fillId="10" borderId="160" xfId="0" applyNumberFormat="1" applyFont="1" applyFill="1" applyBorder="1" applyAlignment="1">
      <alignment horizontal="left" vertical="center" wrapText="1"/>
    </xf>
    <xf numFmtId="1" fontId="9" fillId="10" borderId="160" xfId="0" applyNumberFormat="1" applyFont="1" applyFill="1" applyBorder="1" applyAlignment="1">
      <alignment horizontal="center" vertical="center" wrapText="1"/>
    </xf>
    <xf numFmtId="0" fontId="9" fillId="10" borderId="160" xfId="0" applyNumberFormat="1" applyFont="1" applyFill="1" applyBorder="1" applyAlignment="1">
      <alignment horizontal="center" vertical="center" wrapText="1"/>
    </xf>
    <xf numFmtId="0" fontId="3" fillId="10" borderId="160" xfId="0" applyNumberFormat="1" applyFont="1" applyFill="1" applyBorder="1" applyAlignment="1">
      <alignment horizontal="center" vertical="center" wrapText="1"/>
    </xf>
    <xf numFmtId="1" fontId="9" fillId="10" borderId="160" xfId="0" applyNumberFormat="1" applyFont="1" applyFill="1" applyBorder="1" applyAlignment="1">
      <alignment horizontal="center" vertical="center"/>
    </xf>
    <xf numFmtId="0" fontId="11" fillId="20" borderId="154" xfId="3" applyNumberFormat="1" applyFont="1" applyFill="1" applyBorder="1" applyAlignment="1" applyProtection="1">
      <alignment horizontal="center" vertical="center" wrapText="1"/>
    </xf>
    <xf numFmtId="1" fontId="9" fillId="10" borderId="154" xfId="0" applyNumberFormat="1" applyFont="1" applyFill="1" applyBorder="1" applyAlignment="1">
      <alignment horizontal="center" vertical="center" wrapText="1"/>
    </xf>
    <xf numFmtId="9" fontId="11" fillId="3" borderId="155" xfId="4" applyFont="1" applyFill="1" applyBorder="1" applyAlignment="1">
      <alignment horizontal="center" vertical="center" wrapText="1"/>
    </xf>
    <xf numFmtId="0" fontId="11" fillId="7" borderId="154" xfId="0" applyFont="1" applyFill="1" applyBorder="1" applyAlignment="1">
      <alignment horizontal="center" vertical="center"/>
    </xf>
    <xf numFmtId="0" fontId="11" fillId="10" borderId="162" xfId="0" applyNumberFormat="1" applyFont="1" applyFill="1" applyBorder="1" applyAlignment="1">
      <alignment horizontal="center" vertical="center" wrapText="1"/>
    </xf>
    <xf numFmtId="0" fontId="10" fillId="10" borderId="160" xfId="0" applyNumberFormat="1" applyFont="1" applyFill="1" applyBorder="1" applyAlignment="1">
      <alignment horizontal="center" vertical="center" wrapText="1"/>
    </xf>
    <xf numFmtId="1" fontId="10" fillId="10" borderId="160" xfId="0" applyNumberFormat="1" applyFont="1" applyFill="1" applyBorder="1" applyAlignment="1">
      <alignment horizontal="center" vertical="center" wrapText="1"/>
    </xf>
    <xf numFmtId="1" fontId="10" fillId="10" borderId="160" xfId="0" applyNumberFormat="1" applyFont="1" applyFill="1" applyBorder="1" applyAlignment="1">
      <alignment horizontal="center" vertical="center"/>
    </xf>
    <xf numFmtId="0" fontId="10" fillId="10" borderId="158" xfId="0" applyNumberFormat="1" applyFont="1" applyFill="1" applyBorder="1" applyAlignment="1">
      <alignment horizontal="center" vertical="center" wrapText="1"/>
    </xf>
    <xf numFmtId="0" fontId="10" fillId="10" borderId="154" xfId="0" applyNumberFormat="1" applyFont="1" applyFill="1" applyBorder="1" applyAlignment="1">
      <alignment horizontal="center" vertical="center" wrapText="1"/>
    </xf>
    <xf numFmtId="1" fontId="11" fillId="8" borderId="160" xfId="0" applyNumberFormat="1" applyFont="1" applyFill="1" applyBorder="1" applyAlignment="1">
      <alignment horizontal="center" vertical="center" wrapText="1"/>
    </xf>
    <xf numFmtId="1" fontId="9" fillId="8" borderId="160" xfId="0" applyNumberFormat="1" applyFont="1" applyFill="1" applyBorder="1" applyAlignment="1">
      <alignment horizontal="center" vertical="center" wrapText="1"/>
    </xf>
    <xf numFmtId="1" fontId="3" fillId="8" borderId="160" xfId="0" applyNumberFormat="1" applyFont="1" applyFill="1" applyBorder="1" applyAlignment="1">
      <alignment vertical="center" wrapText="1"/>
    </xf>
    <xf numFmtId="1" fontId="3" fillId="8" borderId="160" xfId="0" applyNumberFormat="1" applyFont="1" applyFill="1" applyBorder="1" applyAlignment="1">
      <alignment horizontal="center" vertical="center" wrapText="1"/>
    </xf>
    <xf numFmtId="1" fontId="3" fillId="8" borderId="160" xfId="0" applyNumberFormat="1" applyFont="1" applyFill="1" applyBorder="1" applyAlignment="1">
      <alignment horizontal="center" vertical="center"/>
    </xf>
    <xf numFmtId="49" fontId="4" fillId="8" borderId="159" xfId="3" applyNumberFormat="1" applyFont="1" applyFill="1" applyBorder="1" applyAlignment="1" applyProtection="1">
      <alignment horizontal="center" vertical="center" wrapText="1"/>
    </xf>
    <xf numFmtId="49" fontId="4" fillId="8" borderId="161" xfId="3" applyNumberFormat="1" applyFont="1" applyFill="1" applyBorder="1" applyAlignment="1" applyProtection="1">
      <alignment horizontal="center" vertical="center" wrapText="1"/>
    </xf>
    <xf numFmtId="1" fontId="17" fillId="8" borderId="159" xfId="0" applyNumberFormat="1" applyFont="1" applyFill="1" applyBorder="1" applyAlignment="1">
      <alignment horizontal="center" vertical="center" wrapText="1"/>
    </xf>
    <xf numFmtId="1" fontId="17" fillId="8" borderId="161" xfId="0" applyNumberFormat="1" applyFont="1" applyFill="1" applyBorder="1" applyAlignment="1">
      <alignment horizontal="center" vertical="center" wrapText="1"/>
    </xf>
    <xf numFmtId="0" fontId="11" fillId="8" borderId="163" xfId="3" applyFont="1" applyFill="1" applyBorder="1" applyAlignment="1" applyProtection="1">
      <alignment vertical="center" wrapText="1"/>
    </xf>
    <xf numFmtId="1" fontId="9" fillId="8" borderId="164" xfId="0" applyNumberFormat="1" applyFont="1" applyFill="1" applyBorder="1" applyAlignment="1">
      <alignment vertical="center" wrapText="1"/>
    </xf>
    <xf numFmtId="1" fontId="9" fillId="8" borderId="165" xfId="0" applyNumberFormat="1" applyFont="1" applyFill="1" applyBorder="1" applyAlignment="1">
      <alignment vertical="center" wrapText="1"/>
    </xf>
    <xf numFmtId="1" fontId="9" fillId="8" borderId="166" xfId="0" applyNumberFormat="1" applyFont="1" applyFill="1" applyBorder="1" applyAlignment="1">
      <alignment vertical="center" wrapText="1"/>
    </xf>
    <xf numFmtId="49" fontId="11" fillId="8" borderId="167" xfId="3" applyNumberFormat="1" applyFont="1" applyFill="1" applyBorder="1" applyAlignment="1" applyProtection="1">
      <alignment horizontal="left" vertical="center" wrapText="1"/>
    </xf>
    <xf numFmtId="0" fontId="4" fillId="19" borderId="167" xfId="3" applyFont="1" applyFill="1" applyBorder="1" applyAlignment="1" applyProtection="1">
      <alignment horizontal="center" vertical="center" wrapText="1"/>
    </xf>
    <xf numFmtId="0" fontId="4" fillId="19" borderId="167" xfId="3" applyFont="1" applyFill="1" applyBorder="1" applyAlignment="1" applyProtection="1">
      <alignment vertical="center" wrapText="1"/>
    </xf>
    <xf numFmtId="0" fontId="4" fillId="19" borderId="168" xfId="3" applyFont="1" applyFill="1" applyBorder="1" applyAlignment="1" applyProtection="1">
      <alignment horizontal="center" vertical="center" wrapText="1"/>
    </xf>
    <xf numFmtId="0" fontId="4" fillId="19" borderId="163" xfId="3" applyFont="1" applyFill="1" applyBorder="1" applyAlignment="1" applyProtection="1">
      <alignment horizontal="center" vertical="center" wrapText="1"/>
    </xf>
    <xf numFmtId="0" fontId="11" fillId="10" borderId="169" xfId="0" applyNumberFormat="1" applyFont="1" applyFill="1" applyBorder="1" applyAlignment="1">
      <alignment horizontal="center" vertical="center" wrapText="1"/>
    </xf>
    <xf numFmtId="0" fontId="11" fillId="10" borderId="169" xfId="0" applyNumberFormat="1" applyFont="1" applyFill="1" applyBorder="1" applyAlignment="1">
      <alignment horizontal="left" vertical="center" wrapText="1"/>
    </xf>
    <xf numFmtId="1" fontId="9" fillId="10" borderId="169" xfId="0" applyNumberFormat="1" applyFont="1" applyFill="1" applyBorder="1" applyAlignment="1">
      <alignment horizontal="center" vertical="center" wrapText="1"/>
    </xf>
    <xf numFmtId="0" fontId="9" fillId="10" borderId="169" xfId="0" applyNumberFormat="1" applyFont="1" applyFill="1" applyBorder="1" applyAlignment="1">
      <alignment horizontal="center" vertical="center" wrapText="1"/>
    </xf>
    <xf numFmtId="1" fontId="9" fillId="10" borderId="169" xfId="0" applyNumberFormat="1" applyFont="1" applyFill="1" applyBorder="1" applyAlignment="1">
      <alignment horizontal="center" vertical="center"/>
    </xf>
    <xf numFmtId="0" fontId="11" fillId="20" borderId="161" xfId="3" applyNumberFormat="1" applyFont="1" applyFill="1" applyBorder="1" applyAlignment="1" applyProtection="1">
      <alignment horizontal="center" vertical="center" wrapText="1"/>
    </xf>
    <xf numFmtId="1" fontId="9" fillId="10" borderId="161" xfId="0" applyNumberFormat="1" applyFont="1" applyFill="1" applyBorder="1" applyAlignment="1">
      <alignment horizontal="center" vertical="center" wrapText="1"/>
    </xf>
    <xf numFmtId="9" fontId="11" fillId="3" borderId="163" xfId="4" applyFont="1" applyFill="1" applyBorder="1" applyAlignment="1">
      <alignment horizontal="center" vertical="center" wrapText="1"/>
    </xf>
    <xf numFmtId="0" fontId="11" fillId="7" borderId="161" xfId="0" applyFont="1" applyFill="1" applyBorder="1" applyAlignment="1">
      <alignment horizontal="center" vertical="center"/>
    </xf>
    <xf numFmtId="0" fontId="11" fillId="19" borderId="169" xfId="0" applyNumberFormat="1" applyFont="1" applyFill="1" applyBorder="1" applyAlignment="1">
      <alignment horizontal="center" vertical="center" wrapText="1"/>
    </xf>
    <xf numFmtId="0" fontId="11" fillId="19" borderId="167" xfId="3" applyFont="1" applyFill="1" applyBorder="1" applyAlignment="1" applyProtection="1">
      <alignment horizontal="center" vertical="center" wrapText="1"/>
    </xf>
    <xf numFmtId="0" fontId="11" fillId="19" borderId="167" xfId="3" quotePrefix="1" applyFont="1" applyFill="1" applyBorder="1" applyAlignment="1" applyProtection="1">
      <alignment horizontal="center" vertical="center" wrapText="1"/>
    </xf>
    <xf numFmtId="1" fontId="4" fillId="19" borderId="169" xfId="0" applyNumberFormat="1" applyFont="1" applyFill="1" applyBorder="1" applyAlignment="1">
      <alignment horizontal="center" vertical="center"/>
    </xf>
    <xf numFmtId="0" fontId="4" fillId="19" borderId="169" xfId="0" applyNumberFormat="1" applyFont="1" applyFill="1" applyBorder="1" applyAlignment="1">
      <alignment horizontal="center" vertical="center" wrapText="1"/>
    </xf>
    <xf numFmtId="1" fontId="17" fillId="19" borderId="167" xfId="0" applyNumberFormat="1" applyFont="1" applyFill="1" applyBorder="1" applyAlignment="1">
      <alignment horizontal="center" vertical="center" wrapText="1"/>
    </xf>
    <xf numFmtId="0" fontId="4" fillId="19" borderId="166" xfId="0" applyNumberFormat="1" applyFont="1" applyFill="1" applyBorder="1" applyAlignment="1">
      <alignment horizontal="center" vertical="center" wrapText="1"/>
    </xf>
    <xf numFmtId="1" fontId="17" fillId="19" borderId="161" xfId="0" applyNumberFormat="1" applyFont="1" applyFill="1" applyBorder="1" applyAlignment="1">
      <alignment horizontal="center" vertical="center" wrapText="1"/>
    </xf>
    <xf numFmtId="1" fontId="17" fillId="19" borderId="163" xfId="0" applyNumberFormat="1" applyFont="1" applyFill="1" applyBorder="1" applyAlignment="1">
      <alignment horizontal="center" vertical="center" wrapText="1"/>
    </xf>
    <xf numFmtId="1" fontId="11" fillId="8" borderId="169" xfId="0" applyNumberFormat="1" applyFont="1" applyFill="1" applyBorder="1" applyAlignment="1">
      <alignment horizontal="center" vertical="center" wrapText="1"/>
    </xf>
    <xf numFmtId="1" fontId="9" fillId="8" borderId="169" xfId="0" applyNumberFormat="1" applyFont="1" applyFill="1" applyBorder="1" applyAlignment="1">
      <alignment horizontal="center" vertical="center" wrapText="1"/>
    </xf>
    <xf numFmtId="1" fontId="3" fillId="8" borderId="169" xfId="0" applyNumberFormat="1" applyFont="1" applyFill="1" applyBorder="1" applyAlignment="1">
      <alignment vertical="center" wrapText="1"/>
    </xf>
    <xf numFmtId="1" fontId="3" fillId="8" borderId="169" xfId="0" applyNumberFormat="1" applyFont="1" applyFill="1" applyBorder="1" applyAlignment="1">
      <alignment horizontal="center" vertical="center" wrapText="1"/>
    </xf>
    <xf numFmtId="1" fontId="3" fillId="8" borderId="169" xfId="0" applyNumberFormat="1" applyFont="1" applyFill="1" applyBorder="1" applyAlignment="1">
      <alignment horizontal="center" vertical="center"/>
    </xf>
    <xf numFmtId="49" fontId="4" fillId="8" borderId="167" xfId="3" applyNumberFormat="1" applyFont="1" applyFill="1" applyBorder="1" applyAlignment="1" applyProtection="1">
      <alignment horizontal="center" vertical="center" wrapText="1"/>
    </xf>
    <xf numFmtId="49" fontId="4" fillId="8" borderId="168" xfId="3" applyNumberFormat="1" applyFont="1" applyFill="1" applyBorder="1" applyAlignment="1" applyProtection="1">
      <alignment horizontal="center" vertical="center" wrapText="1"/>
    </xf>
    <xf numFmtId="1" fontId="17" fillId="8" borderId="167" xfId="0" applyNumberFormat="1" applyFont="1" applyFill="1" applyBorder="1" applyAlignment="1">
      <alignment horizontal="center" vertical="center" wrapText="1"/>
    </xf>
    <xf numFmtId="1" fontId="17" fillId="8" borderId="168" xfId="0" applyNumberFormat="1" applyFont="1" applyFill="1" applyBorder="1" applyAlignment="1">
      <alignment horizontal="center" vertical="center" wrapText="1"/>
    </xf>
    <xf numFmtId="0" fontId="11" fillId="8" borderId="170" xfId="3" applyFont="1" applyFill="1" applyBorder="1" applyAlignment="1" applyProtection="1">
      <alignment vertical="center" wrapText="1"/>
    </xf>
    <xf numFmtId="1" fontId="9" fillId="8" borderId="171" xfId="0" applyNumberFormat="1" applyFont="1" applyFill="1" applyBorder="1" applyAlignment="1">
      <alignment vertical="center" wrapText="1"/>
    </xf>
    <xf numFmtId="1" fontId="9" fillId="8" borderId="172" xfId="0" applyNumberFormat="1" applyFont="1" applyFill="1" applyBorder="1" applyAlignment="1">
      <alignment vertical="center" wrapText="1"/>
    </xf>
    <xf numFmtId="1" fontId="9" fillId="8" borderId="173" xfId="0" applyNumberFormat="1" applyFont="1" applyFill="1" applyBorder="1" applyAlignment="1">
      <alignment vertical="center" wrapText="1"/>
    </xf>
    <xf numFmtId="49" fontId="11" fillId="8" borderId="174" xfId="3" applyNumberFormat="1" applyFont="1" applyFill="1" applyBorder="1" applyAlignment="1" applyProtection="1">
      <alignment horizontal="left" vertical="center" wrapText="1"/>
    </xf>
    <xf numFmtId="0" fontId="4" fillId="19" borderId="174" xfId="3" applyFont="1" applyFill="1" applyBorder="1" applyAlignment="1" applyProtection="1">
      <alignment horizontal="center" vertical="center" wrapText="1"/>
    </xf>
    <xf numFmtId="0" fontId="4" fillId="19" borderId="174" xfId="3" applyFont="1" applyFill="1" applyBorder="1" applyAlignment="1" applyProtection="1">
      <alignment vertical="center" wrapText="1"/>
    </xf>
    <xf numFmtId="0" fontId="4" fillId="19" borderId="175" xfId="0" applyNumberFormat="1" applyFont="1" applyFill="1" applyBorder="1" applyAlignment="1">
      <alignment horizontal="center" vertical="center" wrapText="1"/>
    </xf>
    <xf numFmtId="1" fontId="17" fillId="19" borderId="174" xfId="0" applyNumberFormat="1" applyFont="1" applyFill="1" applyBorder="1" applyAlignment="1">
      <alignment horizontal="center" vertical="center" wrapText="1"/>
    </xf>
    <xf numFmtId="0" fontId="4" fillId="19" borderId="173" xfId="0" applyNumberFormat="1" applyFont="1" applyFill="1" applyBorder="1" applyAlignment="1">
      <alignment horizontal="center" vertical="center" wrapText="1"/>
    </xf>
    <xf numFmtId="1" fontId="17" fillId="19" borderId="168" xfId="0" applyNumberFormat="1" applyFont="1" applyFill="1" applyBorder="1" applyAlignment="1">
      <alignment horizontal="center" vertical="center" wrapText="1"/>
    </xf>
    <xf numFmtId="1" fontId="17" fillId="19" borderId="170" xfId="0" applyNumberFormat="1" applyFont="1" applyFill="1" applyBorder="1" applyAlignment="1">
      <alignment horizontal="center" vertical="center" wrapText="1"/>
    </xf>
    <xf numFmtId="0" fontId="11" fillId="10" borderId="175" xfId="0" applyNumberFormat="1" applyFont="1" applyFill="1" applyBorder="1" applyAlignment="1">
      <alignment horizontal="center" vertical="center" wrapText="1"/>
    </xf>
    <xf numFmtId="0" fontId="11" fillId="10" borderId="175" xfId="0" applyNumberFormat="1" applyFont="1" applyFill="1" applyBorder="1" applyAlignment="1">
      <alignment horizontal="left" vertical="center" wrapText="1"/>
    </xf>
    <xf numFmtId="1" fontId="9" fillId="10" borderId="175" xfId="0" applyNumberFormat="1" applyFont="1" applyFill="1" applyBorder="1" applyAlignment="1">
      <alignment horizontal="center" vertical="center" wrapText="1"/>
    </xf>
    <xf numFmtId="0" fontId="9" fillId="10" borderId="175" xfId="0" applyNumberFormat="1" applyFont="1" applyFill="1" applyBorder="1" applyAlignment="1">
      <alignment horizontal="center" vertical="center" wrapText="1"/>
    </xf>
    <xf numFmtId="1" fontId="9" fillId="10" borderId="175" xfId="0" applyNumberFormat="1" applyFont="1" applyFill="1" applyBorder="1" applyAlignment="1">
      <alignment horizontal="center" vertical="center"/>
    </xf>
    <xf numFmtId="0" fontId="11" fillId="20" borderId="168" xfId="3" applyNumberFormat="1" applyFont="1" applyFill="1" applyBorder="1" applyAlignment="1" applyProtection="1">
      <alignment horizontal="center" vertical="center" wrapText="1"/>
    </xf>
    <xf numFmtId="1" fontId="9" fillId="10" borderId="168" xfId="0" applyNumberFormat="1" applyFont="1" applyFill="1" applyBorder="1" applyAlignment="1">
      <alignment horizontal="center" vertical="center" wrapText="1"/>
    </xf>
    <xf numFmtId="9" fontId="11" fillId="3" borderId="170" xfId="4" applyFont="1" applyFill="1" applyBorder="1" applyAlignment="1">
      <alignment horizontal="center" vertical="center" wrapText="1"/>
    </xf>
    <xf numFmtId="0" fontId="11" fillId="7" borderId="168" xfId="0" applyFont="1" applyFill="1" applyBorder="1" applyAlignment="1">
      <alignment horizontal="center" vertical="center"/>
    </xf>
    <xf numFmtId="1" fontId="11" fillId="8" borderId="175" xfId="0" applyNumberFormat="1" applyFont="1" applyFill="1" applyBorder="1" applyAlignment="1">
      <alignment horizontal="center" vertical="center" wrapText="1"/>
    </xf>
    <xf numFmtId="1" fontId="9" fillId="8" borderId="175" xfId="0" applyNumberFormat="1" applyFont="1" applyFill="1" applyBorder="1" applyAlignment="1">
      <alignment horizontal="center" vertical="center" wrapText="1"/>
    </xf>
    <xf numFmtId="1" fontId="3" fillId="8" borderId="175" xfId="0" applyNumberFormat="1" applyFont="1" applyFill="1" applyBorder="1" applyAlignment="1">
      <alignment vertical="center" wrapText="1"/>
    </xf>
    <xf numFmtId="1" fontId="3" fillId="8" borderId="175" xfId="0" applyNumberFormat="1" applyFont="1" applyFill="1" applyBorder="1" applyAlignment="1">
      <alignment horizontal="center" vertical="center" wrapText="1"/>
    </xf>
    <xf numFmtId="1" fontId="3" fillId="8" borderId="175" xfId="0" applyNumberFormat="1" applyFont="1" applyFill="1" applyBorder="1" applyAlignment="1">
      <alignment horizontal="center" vertical="center"/>
    </xf>
    <xf numFmtId="49" fontId="4" fillId="8" borderId="174" xfId="3" applyNumberFormat="1" applyFont="1" applyFill="1" applyBorder="1" applyAlignment="1" applyProtection="1">
      <alignment horizontal="center" vertical="center" wrapText="1"/>
    </xf>
    <xf numFmtId="49" fontId="4" fillId="8" borderId="176" xfId="3" applyNumberFormat="1" applyFont="1" applyFill="1" applyBorder="1" applyAlignment="1" applyProtection="1">
      <alignment horizontal="center" vertical="center" wrapText="1"/>
    </xf>
    <xf numFmtId="1" fontId="17" fillId="8" borderId="174" xfId="0" applyNumberFormat="1" applyFont="1" applyFill="1" applyBorder="1" applyAlignment="1">
      <alignment horizontal="center" vertical="center" wrapText="1"/>
    </xf>
    <xf numFmtId="1" fontId="17" fillId="8" borderId="176" xfId="0" applyNumberFormat="1" applyFont="1" applyFill="1" applyBorder="1" applyAlignment="1">
      <alignment horizontal="center" vertical="center" wrapText="1"/>
    </xf>
    <xf numFmtId="0" fontId="11" fillId="8" borderId="177" xfId="3" applyFont="1" applyFill="1" applyBorder="1" applyAlignment="1" applyProtection="1">
      <alignment vertical="center" wrapText="1"/>
    </xf>
    <xf numFmtId="1" fontId="9" fillId="8" borderId="178" xfId="0" applyNumberFormat="1" applyFont="1" applyFill="1" applyBorder="1" applyAlignment="1">
      <alignment vertical="center" wrapText="1"/>
    </xf>
    <xf numFmtId="1" fontId="9" fillId="8" borderId="179" xfId="0" applyNumberFormat="1" applyFont="1" applyFill="1" applyBorder="1" applyAlignment="1">
      <alignment vertical="center" wrapText="1"/>
    </xf>
    <xf numFmtId="1" fontId="9" fillId="8" borderId="180" xfId="0" applyNumberFormat="1" applyFont="1" applyFill="1" applyBorder="1" applyAlignment="1">
      <alignment vertical="center" wrapText="1"/>
    </xf>
    <xf numFmtId="49" fontId="11" fillId="8" borderId="181" xfId="3" applyNumberFormat="1" applyFont="1" applyFill="1" applyBorder="1" applyAlignment="1" applyProtection="1">
      <alignment horizontal="left" vertical="center" wrapText="1"/>
    </xf>
    <xf numFmtId="0" fontId="4" fillId="19" borderId="181" xfId="3" applyFont="1" applyFill="1" applyBorder="1" applyAlignment="1" applyProtection="1">
      <alignment horizontal="center" vertical="center" wrapText="1"/>
    </xf>
    <xf numFmtId="0" fontId="4" fillId="19" borderId="181" xfId="3" applyFont="1" applyFill="1" applyBorder="1" applyAlignment="1" applyProtection="1">
      <alignment horizontal="left" vertical="center" wrapText="1"/>
    </xf>
    <xf numFmtId="0" fontId="4" fillId="19" borderId="182" xfId="3" applyFont="1" applyFill="1" applyBorder="1" applyAlignment="1" applyProtection="1">
      <alignment horizontal="center" vertical="center" wrapText="1"/>
    </xf>
    <xf numFmtId="0" fontId="4" fillId="19" borderId="177" xfId="3" applyFont="1" applyFill="1" applyBorder="1" applyAlignment="1" applyProtection="1">
      <alignment horizontal="center" vertical="center" wrapText="1"/>
    </xf>
    <xf numFmtId="0" fontId="4" fillId="19" borderId="176" xfId="3" applyFont="1" applyFill="1" applyBorder="1" applyAlignment="1" applyProtection="1">
      <alignment horizontal="center" vertical="center" wrapText="1"/>
    </xf>
    <xf numFmtId="1" fontId="11" fillId="10" borderId="183" xfId="0" applyNumberFormat="1" applyFont="1" applyFill="1" applyBorder="1" applyAlignment="1">
      <alignment horizontal="center" vertical="center" wrapText="1"/>
    </xf>
    <xf numFmtId="1" fontId="9" fillId="10" borderId="184" xfId="0" applyNumberFormat="1" applyFont="1" applyFill="1" applyBorder="1" applyAlignment="1">
      <alignment horizontal="center" vertical="center" wrapText="1"/>
    </xf>
    <xf numFmtId="0" fontId="9" fillId="10" borderId="184" xfId="0" applyNumberFormat="1" applyFont="1" applyFill="1" applyBorder="1" applyAlignment="1">
      <alignment horizontal="center" vertical="center" wrapText="1"/>
    </xf>
    <xf numFmtId="1" fontId="9" fillId="10" borderId="184" xfId="0" applyNumberFormat="1" applyFont="1" applyFill="1" applyBorder="1" applyAlignment="1">
      <alignment horizontal="center" vertical="center"/>
    </xf>
    <xf numFmtId="1" fontId="9" fillId="10" borderId="185" xfId="0" applyNumberFormat="1" applyFont="1" applyFill="1" applyBorder="1" applyAlignment="1">
      <alignment horizontal="center" vertical="center" wrapText="1"/>
    </xf>
    <xf numFmtId="1" fontId="9" fillId="10" borderId="182" xfId="0" applyNumberFormat="1" applyFont="1" applyFill="1" applyBorder="1" applyAlignment="1">
      <alignment horizontal="center" vertical="center" wrapText="1"/>
    </xf>
    <xf numFmtId="9" fontId="11" fillId="3" borderId="186" xfId="4" applyFont="1" applyFill="1" applyBorder="1" applyAlignment="1">
      <alignment horizontal="center" vertical="center" wrapText="1"/>
    </xf>
    <xf numFmtId="0" fontId="11" fillId="7" borderId="182" xfId="0" applyFont="1" applyFill="1" applyBorder="1" applyAlignment="1">
      <alignment horizontal="center" vertical="center"/>
    </xf>
    <xf numFmtId="0" fontId="4" fillId="19" borderId="4" xfId="3" applyFont="1" applyFill="1" applyBorder="1" applyAlignment="1" applyProtection="1">
      <alignment horizontal="left" vertical="center" wrapText="1"/>
    </xf>
    <xf numFmtId="0" fontId="4" fillId="19" borderId="186" xfId="3" applyFont="1" applyFill="1" applyBorder="1" applyAlignment="1" applyProtection="1">
      <alignment horizontal="center" vertical="center" wrapText="1"/>
    </xf>
    <xf numFmtId="0" fontId="11" fillId="10" borderId="184" xfId="0" applyNumberFormat="1" applyFont="1" applyFill="1" applyBorder="1" applyAlignment="1">
      <alignment horizontal="center" vertical="center" wrapText="1"/>
    </xf>
    <xf numFmtId="0" fontId="11" fillId="20" borderId="182" xfId="3" applyNumberFormat="1" applyFont="1" applyFill="1" applyBorder="1" applyAlignment="1" applyProtection="1">
      <alignment horizontal="center" vertical="center" wrapText="1"/>
    </xf>
    <xf numFmtId="1" fontId="3" fillId="15" borderId="184" xfId="0" applyNumberFormat="1" applyFont="1" applyFill="1" applyBorder="1" applyAlignment="1">
      <alignment horizontal="center" vertical="center" wrapText="1"/>
    </xf>
    <xf numFmtId="1" fontId="9" fillId="15" borderId="185" xfId="0" applyNumberFormat="1" applyFont="1" applyFill="1" applyBorder="1" applyAlignment="1">
      <alignment vertical="center" wrapText="1"/>
    </xf>
    <xf numFmtId="1" fontId="11" fillId="15" borderId="187" xfId="0" applyNumberFormat="1" applyFont="1" applyFill="1" applyBorder="1" applyAlignment="1">
      <alignment vertical="center"/>
    </xf>
    <xf numFmtId="1" fontId="9" fillId="15" borderId="187" xfId="0" applyNumberFormat="1" applyFont="1" applyFill="1" applyBorder="1" applyAlignment="1">
      <alignment vertical="center"/>
    </xf>
    <xf numFmtId="0" fontId="3" fillId="15" borderId="187" xfId="0" applyNumberFormat="1" applyFont="1" applyFill="1" applyBorder="1" applyAlignment="1">
      <alignment vertical="center"/>
    </xf>
    <xf numFmtId="0" fontId="3" fillId="15" borderId="182" xfId="0" applyNumberFormat="1" applyFont="1" applyFill="1" applyBorder="1" applyAlignment="1">
      <alignment vertical="center"/>
    </xf>
    <xf numFmtId="1" fontId="9" fillId="15" borderId="182" xfId="0" applyNumberFormat="1" applyFont="1" applyFill="1" applyBorder="1" applyAlignment="1">
      <alignment vertical="center"/>
    </xf>
    <xf numFmtId="1" fontId="9" fillId="15" borderId="188" xfId="0" applyNumberFormat="1" applyFont="1" applyFill="1" applyBorder="1" applyAlignment="1">
      <alignment horizontal="center" vertical="center"/>
    </xf>
    <xf numFmtId="1" fontId="9" fillId="15" borderId="187" xfId="0" applyNumberFormat="1" applyFont="1" applyFill="1" applyBorder="1" applyAlignment="1">
      <alignment horizontal="center" vertical="center"/>
    </xf>
    <xf numFmtId="1" fontId="9" fillId="23" borderId="189" xfId="0" applyNumberFormat="1" applyFont="1" applyFill="1" applyBorder="1" applyAlignment="1">
      <alignment vertical="center"/>
    </xf>
    <xf numFmtId="1" fontId="9" fillId="23" borderId="187" xfId="0" applyNumberFormat="1" applyFont="1" applyFill="1" applyBorder="1" applyAlignment="1">
      <alignment vertical="center" wrapText="1"/>
    </xf>
    <xf numFmtId="1" fontId="11" fillId="23" borderId="187" xfId="0" applyNumberFormat="1" applyFont="1" applyFill="1" applyBorder="1" applyAlignment="1">
      <alignment vertical="center"/>
    </xf>
    <xf numFmtId="1" fontId="9" fillId="23" borderId="187" xfId="0" applyNumberFormat="1" applyFont="1" applyFill="1" applyBorder="1" applyAlignment="1">
      <alignment vertical="center"/>
    </xf>
    <xf numFmtId="1" fontId="9" fillId="23" borderId="182" xfId="0" applyNumberFormat="1" applyFont="1" applyFill="1" applyBorder="1" applyAlignment="1">
      <alignment vertical="center"/>
    </xf>
    <xf numFmtId="1" fontId="9" fillId="23" borderId="188" xfId="0" applyNumberFormat="1" applyFont="1" applyFill="1" applyBorder="1" applyAlignment="1">
      <alignment horizontal="center" vertical="center"/>
    </xf>
    <xf numFmtId="1" fontId="9" fillId="23" borderId="187" xfId="0" applyNumberFormat="1" applyFont="1" applyFill="1" applyBorder="1" applyAlignment="1">
      <alignment horizontal="center" vertical="center"/>
    </xf>
    <xf numFmtId="0" fontId="3" fillId="18" borderId="184" xfId="0" applyNumberFormat="1" applyFont="1" applyFill="1" applyBorder="1" applyAlignment="1">
      <alignment horizontal="center" vertical="center" wrapText="1"/>
    </xf>
    <xf numFmtId="1" fontId="11" fillId="18" borderId="184" xfId="0" applyNumberFormat="1" applyFont="1" applyFill="1" applyBorder="1" applyAlignment="1">
      <alignment horizontal="center" vertical="center" wrapText="1"/>
    </xf>
    <xf numFmtId="1" fontId="9" fillId="18" borderId="184" xfId="0" applyNumberFormat="1" applyFont="1" applyFill="1" applyBorder="1" applyAlignment="1">
      <alignment horizontal="center" vertical="center" wrapText="1"/>
    </xf>
    <xf numFmtId="1" fontId="3" fillId="18" borderId="184" xfId="0" applyNumberFormat="1" applyFont="1" applyFill="1" applyBorder="1" applyAlignment="1">
      <alignment horizontal="center" vertical="center" wrapText="1"/>
    </xf>
    <xf numFmtId="1" fontId="3" fillId="18" borderId="182" xfId="0" applyNumberFormat="1" applyFont="1" applyFill="1" applyBorder="1" applyAlignment="1">
      <alignment horizontal="center" vertical="center" wrapText="1"/>
    </xf>
    <xf numFmtId="1" fontId="3" fillId="18" borderId="188" xfId="0" applyNumberFormat="1" applyFont="1" applyFill="1" applyBorder="1" applyAlignment="1">
      <alignment horizontal="center" vertical="center" wrapText="1"/>
    </xf>
    <xf numFmtId="1" fontId="3" fillId="18" borderId="190" xfId="0" applyNumberFormat="1" applyFont="1" applyFill="1" applyBorder="1" applyAlignment="1">
      <alignment horizontal="center" vertical="center" wrapText="1"/>
    </xf>
    <xf numFmtId="1" fontId="3" fillId="18" borderId="185" xfId="0" applyNumberFormat="1" applyFont="1" applyFill="1" applyBorder="1" applyAlignment="1">
      <alignment horizontal="center" vertical="center" wrapText="1"/>
    </xf>
    <xf numFmtId="1" fontId="3" fillId="11" borderId="182" xfId="0" applyNumberFormat="1" applyFont="1" applyFill="1" applyBorder="1" applyAlignment="1">
      <alignment horizontal="center" vertical="center" wrapText="1"/>
    </xf>
    <xf numFmtId="1" fontId="3" fillId="11" borderId="186" xfId="0" applyNumberFormat="1" applyFont="1" applyFill="1" applyBorder="1" applyAlignment="1">
      <alignment horizontal="center" vertical="center" wrapText="1"/>
    </xf>
    <xf numFmtId="0" fontId="31" fillId="27" borderId="4" xfId="3" applyFont="1" applyFill="1" applyBorder="1" applyAlignment="1" applyProtection="1">
      <alignment horizontal="center" vertical="center" wrapText="1"/>
    </xf>
    <xf numFmtId="0" fontId="31" fillId="27" borderId="4" xfId="3" applyFont="1" applyFill="1" applyBorder="1" applyAlignment="1" applyProtection="1">
      <alignment vertical="center" wrapText="1"/>
    </xf>
    <xf numFmtId="1" fontId="31" fillId="27" borderId="184" xfId="0" applyNumberFormat="1" applyFont="1" applyFill="1" applyBorder="1" applyAlignment="1">
      <alignment horizontal="center" vertical="center" wrapText="1"/>
    </xf>
    <xf numFmtId="0" fontId="31" fillId="27" borderId="184" xfId="0" applyNumberFormat="1" applyFont="1" applyFill="1" applyBorder="1" applyAlignment="1">
      <alignment horizontal="center" vertical="center" wrapText="1"/>
    </xf>
    <xf numFmtId="0" fontId="31" fillId="27" borderId="191" xfId="3" applyFont="1" applyFill="1" applyBorder="1" applyAlignment="1" applyProtection="1">
      <alignment vertical="center" wrapText="1"/>
    </xf>
    <xf numFmtId="1" fontId="31" fillId="27" borderId="184" xfId="0" applyNumberFormat="1" applyFont="1" applyFill="1" applyBorder="1" applyAlignment="1">
      <alignment horizontal="center" vertical="center"/>
    </xf>
    <xf numFmtId="1" fontId="31" fillId="27" borderId="4" xfId="0" applyNumberFormat="1" applyFont="1" applyFill="1" applyBorder="1" applyAlignment="1">
      <alignment horizontal="center" vertical="center" wrapText="1"/>
    </xf>
    <xf numFmtId="1" fontId="31" fillId="27" borderId="182" xfId="0" applyNumberFormat="1" applyFont="1" applyFill="1" applyBorder="1" applyAlignment="1">
      <alignment horizontal="center" vertical="center" wrapText="1"/>
    </xf>
    <xf numFmtId="1" fontId="31" fillId="27" borderId="14" xfId="0" applyNumberFormat="1" applyFont="1" applyFill="1" applyBorder="1" applyAlignment="1">
      <alignment horizontal="center" vertical="center" wrapText="1"/>
    </xf>
    <xf numFmtId="1" fontId="31" fillId="27" borderId="15" xfId="0" applyNumberFormat="1" applyFont="1" applyFill="1" applyBorder="1" applyAlignment="1">
      <alignment horizontal="center" vertical="center" wrapText="1"/>
    </xf>
    <xf numFmtId="9" fontId="31" fillId="27" borderId="186" xfId="4" applyFont="1" applyFill="1" applyBorder="1" applyAlignment="1">
      <alignment horizontal="center" vertical="center" wrapText="1"/>
    </xf>
    <xf numFmtId="0" fontId="31" fillId="27" borderId="4" xfId="5" applyNumberFormat="1" applyFont="1" applyFill="1" applyBorder="1" applyAlignment="1">
      <alignment horizontal="center" vertical="center" wrapText="1"/>
    </xf>
    <xf numFmtId="9" fontId="31" fillId="27" borderId="4" xfId="4" applyFont="1" applyFill="1" applyBorder="1" applyAlignment="1">
      <alignment horizontal="center" vertical="center" wrapText="1"/>
    </xf>
    <xf numFmtId="0" fontId="31" fillId="27" borderId="182" xfId="5" applyNumberFormat="1" applyFont="1" applyFill="1" applyBorder="1" applyAlignment="1">
      <alignment horizontal="center" vertical="center" wrapText="1"/>
    </xf>
    <xf numFmtId="0" fontId="31" fillId="27" borderId="14" xfId="5" applyNumberFormat="1" applyFont="1" applyFill="1" applyBorder="1" applyAlignment="1">
      <alignment horizontal="center" vertical="center" wrapText="1"/>
    </xf>
    <xf numFmtId="0" fontId="31" fillId="27" borderId="15" xfId="5" applyNumberFormat="1" applyFont="1" applyFill="1" applyBorder="1" applyAlignment="1">
      <alignment horizontal="center" vertical="center" wrapText="1"/>
    </xf>
    <xf numFmtId="1" fontId="31" fillId="27" borderId="4" xfId="0" applyNumberFormat="1" applyFont="1" applyFill="1" applyBorder="1" applyAlignment="1">
      <alignment horizontal="left" vertical="center" wrapText="1"/>
    </xf>
    <xf numFmtId="0" fontId="32" fillId="10" borderId="0" xfId="0" applyNumberFormat="1" applyFont="1" applyFill="1" applyAlignment="1">
      <alignment vertical="center" wrapText="1"/>
    </xf>
    <xf numFmtId="0" fontId="33" fillId="10" borderId="0" xfId="0" applyFont="1" applyFill="1" applyAlignment="1">
      <alignment vertical="center" wrapText="1"/>
    </xf>
    <xf numFmtId="0" fontId="11" fillId="19" borderId="184" xfId="0" applyNumberFormat="1" applyFont="1" applyFill="1" applyBorder="1" applyAlignment="1">
      <alignment horizontal="center" vertical="center" wrapText="1"/>
    </xf>
    <xf numFmtId="0" fontId="11" fillId="19" borderId="191" xfId="3" applyFont="1" applyFill="1" applyBorder="1" applyAlignment="1" applyProtection="1">
      <alignment horizontal="center" vertical="center" wrapText="1"/>
    </xf>
    <xf numFmtId="0" fontId="11" fillId="19" borderId="191" xfId="3" quotePrefix="1" applyFont="1" applyFill="1" applyBorder="1" applyAlignment="1" applyProtection="1">
      <alignment horizontal="center" vertical="center" wrapText="1"/>
    </xf>
    <xf numFmtId="1" fontId="4" fillId="19" borderId="184" xfId="0" applyNumberFormat="1" applyFont="1" applyFill="1" applyBorder="1" applyAlignment="1">
      <alignment horizontal="center" vertical="center"/>
    </xf>
    <xf numFmtId="49" fontId="4" fillId="19" borderId="184" xfId="0" applyNumberFormat="1" applyFont="1" applyFill="1" applyBorder="1" applyAlignment="1">
      <alignment horizontal="center" vertical="center" wrapText="1"/>
    </xf>
    <xf numFmtId="1" fontId="17" fillId="19" borderId="191" xfId="0" applyNumberFormat="1" applyFont="1" applyFill="1" applyBorder="1" applyAlignment="1">
      <alignment horizontal="center" vertical="center" wrapText="1"/>
    </xf>
    <xf numFmtId="0" fontId="4" fillId="19" borderId="185" xfId="0" applyNumberFormat="1" applyFont="1" applyFill="1" applyBorder="1" applyAlignment="1">
      <alignment horizontal="center" vertical="center" wrapText="1"/>
    </xf>
    <xf numFmtId="1" fontId="17" fillId="19" borderId="182" xfId="0" applyNumberFormat="1" applyFont="1" applyFill="1" applyBorder="1" applyAlignment="1">
      <alignment horizontal="center" vertical="center" wrapText="1"/>
    </xf>
    <xf numFmtId="1" fontId="17" fillId="19" borderId="186" xfId="0" applyNumberFormat="1" applyFont="1" applyFill="1" applyBorder="1" applyAlignment="1">
      <alignment horizontal="center" vertical="center" wrapText="1"/>
    </xf>
    <xf numFmtId="0" fontId="9" fillId="0" borderId="185" xfId="0" applyNumberFormat="1" applyFont="1" applyBorder="1" applyAlignment="1">
      <alignment vertical="center"/>
    </xf>
    <xf numFmtId="0" fontId="10" fillId="0" borderId="191" xfId="0" applyFont="1" applyFill="1" applyBorder="1" applyAlignment="1">
      <alignment horizontal="center" vertical="center"/>
    </xf>
    <xf numFmtId="0" fontId="10" fillId="0" borderId="191" xfId="0" applyFont="1" applyFill="1" applyBorder="1" applyAlignment="1">
      <alignment vertical="center" wrapText="1"/>
    </xf>
    <xf numFmtId="0" fontId="11" fillId="10" borderId="183" xfId="0" applyNumberFormat="1" applyFont="1" applyFill="1" applyBorder="1" applyAlignment="1">
      <alignment horizontal="center" vertical="center" wrapText="1"/>
    </xf>
    <xf numFmtId="9" fontId="9" fillId="3" borderId="186" xfId="4" applyFont="1" applyFill="1" applyBorder="1" applyAlignment="1">
      <alignment horizontal="center" vertical="center" wrapText="1"/>
    </xf>
    <xf numFmtId="0" fontId="9" fillId="7" borderId="182" xfId="5" applyNumberFormat="1" applyFont="1" applyFill="1" applyBorder="1" applyAlignment="1">
      <alignment horizontal="center" vertical="center" wrapText="1"/>
    </xf>
    <xf numFmtId="0" fontId="9" fillId="0" borderId="4" xfId="0" applyNumberFormat="1" applyFont="1" applyBorder="1" applyAlignment="1">
      <alignment vertical="center" wrapText="1"/>
    </xf>
    <xf numFmtId="0" fontId="9" fillId="0" borderId="191" xfId="0" applyFont="1" applyFill="1" applyBorder="1" applyAlignment="1">
      <alignment horizontal="center" vertical="center"/>
    </xf>
    <xf numFmtId="0" fontId="11" fillId="10" borderId="191" xfId="0" applyFont="1" applyFill="1" applyBorder="1" applyAlignment="1">
      <alignment horizontal="left" vertical="center" wrapText="1"/>
    </xf>
    <xf numFmtId="0" fontId="9" fillId="10" borderId="185" xfId="0" applyNumberFormat="1" applyFont="1" applyFill="1" applyBorder="1" applyAlignment="1">
      <alignment vertical="center"/>
    </xf>
    <xf numFmtId="0" fontId="10" fillId="4" borderId="191" xfId="0" applyFont="1" applyFill="1" applyBorder="1" applyAlignment="1">
      <alignment horizontal="center" vertical="center"/>
    </xf>
    <xf numFmtId="0" fontId="11" fillId="4" borderId="191" xfId="0" applyFont="1" applyFill="1" applyBorder="1" applyAlignment="1">
      <alignment horizontal="left" vertical="center" wrapText="1"/>
    </xf>
    <xf numFmtId="0" fontId="17" fillId="4" borderId="4" xfId="0" applyFont="1" applyFill="1" applyBorder="1" applyAlignment="1">
      <alignment horizontal="center" vertical="center" wrapText="1"/>
    </xf>
    <xf numFmtId="0" fontId="9" fillId="4" borderId="191" xfId="0" applyFont="1" applyFill="1" applyBorder="1" applyAlignment="1">
      <alignment horizontal="center" vertical="center"/>
    </xf>
    <xf numFmtId="0" fontId="11" fillId="4" borderId="191" xfId="0" applyFont="1" applyFill="1" applyBorder="1" applyAlignment="1">
      <alignment vertical="center" wrapText="1"/>
    </xf>
    <xf numFmtId="0" fontId="9" fillId="0" borderId="192" xfId="0" applyNumberFormat="1" applyFont="1" applyBorder="1" applyAlignment="1">
      <alignment vertical="center"/>
    </xf>
    <xf numFmtId="0" fontId="9" fillId="0" borderId="49" xfId="0" applyFont="1" applyFill="1" applyBorder="1" applyAlignment="1">
      <alignment horizontal="center" vertical="center"/>
    </xf>
    <xf numFmtId="0" fontId="10" fillId="0" borderId="49" xfId="0" applyFont="1" applyFill="1" applyBorder="1" applyAlignment="1">
      <alignment vertical="center" wrapText="1"/>
    </xf>
    <xf numFmtId="0" fontId="11" fillId="10" borderId="193" xfId="0" applyNumberFormat="1" applyFont="1" applyFill="1" applyBorder="1" applyAlignment="1">
      <alignment horizontal="center" vertical="center" wrapText="1"/>
    </xf>
    <xf numFmtId="1" fontId="9" fillId="10" borderId="194" xfId="0" applyNumberFormat="1" applyFont="1" applyFill="1" applyBorder="1" applyAlignment="1">
      <alignment horizontal="center" vertical="center" wrapText="1"/>
    </xf>
    <xf numFmtId="0" fontId="9" fillId="10" borderId="194" xfId="0" applyNumberFormat="1" applyFont="1" applyFill="1" applyBorder="1" applyAlignment="1">
      <alignment horizontal="center" vertical="center" wrapText="1"/>
    </xf>
    <xf numFmtId="1" fontId="9" fillId="10" borderId="194" xfId="0" applyNumberFormat="1" applyFont="1" applyFill="1" applyBorder="1" applyAlignment="1">
      <alignment horizontal="center" vertical="center"/>
    </xf>
    <xf numFmtId="0" fontId="9" fillId="0" borderId="4" xfId="0" applyNumberFormat="1" applyFont="1" applyBorder="1" applyAlignment="1">
      <alignment vertical="center"/>
    </xf>
    <xf numFmtId="0" fontId="10" fillId="0" borderId="4" xfId="0" applyFont="1" applyFill="1" applyBorder="1" applyAlignment="1">
      <alignment vertical="center" wrapText="1"/>
    </xf>
    <xf numFmtId="1" fontId="9" fillId="10" borderId="4" xfId="0" applyNumberFormat="1" applyFont="1" applyFill="1" applyBorder="1" applyAlignment="1">
      <alignment horizontal="center" vertical="center"/>
    </xf>
    <xf numFmtId="0" fontId="11" fillId="10" borderId="18" xfId="0" applyNumberFormat="1" applyFont="1" applyFill="1" applyBorder="1" applyAlignment="1">
      <alignment vertical="center"/>
    </xf>
    <xf numFmtId="0" fontId="11" fillId="10" borderId="18" xfId="0" applyNumberFormat="1" applyFont="1" applyFill="1" applyBorder="1" applyAlignment="1">
      <alignment horizontal="center" vertical="center"/>
    </xf>
    <xf numFmtId="0" fontId="11" fillId="10" borderId="41" xfId="0" applyNumberFormat="1" applyFont="1" applyFill="1" applyBorder="1" applyAlignment="1">
      <alignment vertical="center" wrapText="1"/>
    </xf>
    <xf numFmtId="0" fontId="11" fillId="10" borderId="182" xfId="3" applyNumberFormat="1" applyFont="1" applyFill="1" applyBorder="1" applyAlignment="1" applyProtection="1">
      <alignment horizontal="center" vertical="center" wrapText="1"/>
    </xf>
    <xf numFmtId="1" fontId="11" fillId="10" borderId="182" xfId="0" applyNumberFormat="1" applyFont="1" applyFill="1" applyBorder="1" applyAlignment="1">
      <alignment horizontal="center" vertical="center" wrapText="1"/>
    </xf>
    <xf numFmtId="0" fontId="11" fillId="10" borderId="0" xfId="0" applyNumberFormat="1" applyFont="1" applyFill="1" applyAlignment="1">
      <alignment vertical="center" wrapText="1"/>
    </xf>
    <xf numFmtId="0" fontId="11" fillId="10" borderId="0" xfId="0" applyFont="1" applyFill="1" applyAlignment="1">
      <alignment vertical="center" wrapText="1"/>
    </xf>
    <xf numFmtId="0" fontId="4" fillId="19" borderId="4" xfId="3" applyNumberFormat="1" applyFont="1" applyFill="1" applyBorder="1" applyAlignment="1" applyProtection="1">
      <alignment horizontal="center" vertical="center" wrapText="1"/>
    </xf>
    <xf numFmtId="0" fontId="4" fillId="19" borderId="4" xfId="3" applyNumberFormat="1" applyFont="1" applyFill="1" applyBorder="1" applyAlignment="1" applyProtection="1">
      <alignment vertical="center" wrapText="1"/>
    </xf>
    <xf numFmtId="0" fontId="11" fillId="19" borderId="191" xfId="3" applyNumberFormat="1" applyFont="1" applyFill="1" applyBorder="1" applyAlignment="1" applyProtection="1">
      <alignment horizontal="center" vertical="center" wrapText="1"/>
    </xf>
    <xf numFmtId="0" fontId="11" fillId="19" borderId="191" xfId="3" quotePrefix="1" applyNumberFormat="1" applyFont="1" applyFill="1" applyBorder="1" applyAlignment="1" applyProtection="1">
      <alignment horizontal="center" vertical="center" wrapText="1"/>
    </xf>
    <xf numFmtId="0" fontId="11" fillId="19" borderId="184" xfId="0" applyNumberFormat="1" applyFont="1" applyFill="1" applyBorder="1" applyAlignment="1">
      <alignment vertical="center" wrapText="1"/>
    </xf>
    <xf numFmtId="0" fontId="4" fillId="19" borderId="184" xfId="0" applyNumberFormat="1" applyFont="1" applyFill="1" applyBorder="1" applyAlignment="1">
      <alignment horizontal="center" vertical="center"/>
    </xf>
    <xf numFmtId="0" fontId="4" fillId="19" borderId="184" xfId="0" applyNumberFormat="1" applyFont="1" applyFill="1" applyBorder="1" applyAlignment="1">
      <alignment horizontal="center" vertical="center" wrapText="1"/>
    </xf>
    <xf numFmtId="0" fontId="17" fillId="19" borderId="191" xfId="0" applyNumberFormat="1" applyFont="1" applyFill="1" applyBorder="1" applyAlignment="1">
      <alignment horizontal="center" vertical="center" wrapText="1"/>
    </xf>
    <xf numFmtId="0" fontId="9" fillId="10" borderId="184" xfId="0" applyNumberFormat="1" applyFont="1" applyFill="1" applyBorder="1" applyAlignment="1">
      <alignment horizontal="center" vertical="center"/>
    </xf>
    <xf numFmtId="49" fontId="11" fillId="10" borderId="182" xfId="3" applyNumberFormat="1" applyFont="1" applyFill="1" applyBorder="1" applyAlignment="1" applyProtection="1">
      <alignment horizontal="center" vertical="center" wrapText="1"/>
    </xf>
    <xf numFmtId="0" fontId="10" fillId="0" borderId="4" xfId="0" applyNumberFormat="1" applyFont="1" applyFill="1" applyBorder="1" applyAlignment="1">
      <alignment horizontal="center" vertical="center"/>
    </xf>
    <xf numFmtId="49" fontId="11" fillId="10" borderId="4" xfId="3" applyNumberFormat="1" applyFont="1" applyFill="1" applyBorder="1" applyAlignment="1" applyProtection="1">
      <alignment horizontal="left" vertical="center" wrapText="1"/>
    </xf>
    <xf numFmtId="0" fontId="4" fillId="8" borderId="4" xfId="3" applyNumberFormat="1" applyFont="1" applyFill="1" applyBorder="1" applyAlignment="1" applyProtection="1">
      <alignment horizontal="center" vertical="center" wrapText="1"/>
    </xf>
    <xf numFmtId="0" fontId="11" fillId="8" borderId="184" xfId="0" applyNumberFormat="1" applyFont="1" applyFill="1" applyBorder="1" applyAlignment="1">
      <alignment horizontal="center" vertical="center" wrapText="1"/>
    </xf>
    <xf numFmtId="0" fontId="9" fillId="8" borderId="184" xfId="0" applyNumberFormat="1" applyFont="1" applyFill="1" applyBorder="1" applyAlignment="1">
      <alignment horizontal="center" vertical="center" wrapText="1"/>
    </xf>
    <xf numFmtId="0" fontId="3" fillId="8" borderId="184" xfId="0" applyNumberFormat="1" applyFont="1" applyFill="1" applyBorder="1" applyAlignment="1">
      <alignment vertical="center" wrapText="1"/>
    </xf>
    <xf numFmtId="0" fontId="3" fillId="8" borderId="184" xfId="0" applyNumberFormat="1" applyFont="1" applyFill="1" applyBorder="1" applyAlignment="1">
      <alignment horizontal="center" vertical="center" wrapText="1"/>
    </xf>
    <xf numFmtId="0" fontId="3" fillId="8" borderId="184" xfId="0" applyNumberFormat="1" applyFont="1" applyFill="1" applyBorder="1" applyAlignment="1">
      <alignment horizontal="center" vertical="center"/>
    </xf>
    <xf numFmtId="0" fontId="4" fillId="8" borderId="191" xfId="3" applyNumberFormat="1" applyFont="1" applyFill="1" applyBorder="1" applyAlignment="1" applyProtection="1">
      <alignment horizontal="center" vertical="center" wrapText="1"/>
    </xf>
    <xf numFmtId="49" fontId="4" fillId="8" borderId="195" xfId="3" applyNumberFormat="1" applyFont="1" applyFill="1" applyBorder="1" applyAlignment="1" applyProtection="1">
      <alignment horizontal="center" vertical="center" wrapText="1"/>
    </xf>
    <xf numFmtId="1" fontId="17" fillId="8" borderId="191" xfId="0" applyNumberFormat="1" applyFont="1" applyFill="1" applyBorder="1" applyAlignment="1">
      <alignment horizontal="center" vertical="center" wrapText="1"/>
    </xf>
    <xf numFmtId="1" fontId="17" fillId="8" borderId="195" xfId="0" applyNumberFormat="1" applyFont="1" applyFill="1" applyBorder="1" applyAlignment="1">
      <alignment horizontal="center" vertical="center" wrapText="1"/>
    </xf>
    <xf numFmtId="0" fontId="11" fillId="8" borderId="186" xfId="3" applyFont="1" applyFill="1" applyBorder="1" applyAlignment="1" applyProtection="1">
      <alignment vertical="center" wrapText="1"/>
    </xf>
    <xf numFmtId="1" fontId="9" fillId="8" borderId="190" xfId="0" applyNumberFormat="1" applyFont="1" applyFill="1" applyBorder="1" applyAlignment="1">
      <alignment vertical="center" wrapText="1"/>
    </xf>
    <xf numFmtId="1" fontId="9" fillId="8" borderId="188" xfId="0" applyNumberFormat="1" applyFont="1" applyFill="1" applyBorder="1" applyAlignment="1">
      <alignment vertical="center" wrapText="1"/>
    </xf>
    <xf numFmtId="1" fontId="9" fillId="8" borderId="185" xfId="0" applyNumberFormat="1" applyFont="1" applyFill="1" applyBorder="1" applyAlignment="1">
      <alignment vertical="center" wrapText="1"/>
    </xf>
    <xf numFmtId="49" fontId="11" fillId="8" borderId="191" xfId="3" applyNumberFormat="1" applyFont="1" applyFill="1" applyBorder="1" applyAlignment="1" applyProtection="1">
      <alignment horizontal="left" vertical="center" wrapText="1"/>
    </xf>
    <xf numFmtId="0" fontId="31" fillId="27" borderId="191" xfId="3" applyFont="1" applyFill="1" applyBorder="1" applyAlignment="1" applyProtection="1">
      <alignment horizontal="center" vertical="center" wrapText="1"/>
    </xf>
    <xf numFmtId="0" fontId="9" fillId="0" borderId="184" xfId="0" applyNumberFormat="1" applyFont="1" applyBorder="1" applyAlignment="1">
      <alignment vertical="center"/>
    </xf>
    <xf numFmtId="0" fontId="34" fillId="0" borderId="4" xfId="0" applyFont="1" applyFill="1" applyBorder="1" applyAlignment="1">
      <alignment horizontal="center" vertical="center"/>
    </xf>
    <xf numFmtId="0" fontId="35" fillId="0" borderId="4" xfId="0" applyFont="1" applyFill="1" applyBorder="1" applyAlignment="1">
      <alignment vertical="center" wrapText="1"/>
    </xf>
    <xf numFmtId="1" fontId="10" fillId="10" borderId="184" xfId="0" applyNumberFormat="1" applyFont="1" applyFill="1" applyBorder="1" applyAlignment="1">
      <alignment horizontal="center" vertical="center" wrapText="1"/>
    </xf>
    <xf numFmtId="0" fontId="4" fillId="8" borderId="4" xfId="3" applyNumberFormat="1" applyFont="1" applyFill="1" applyBorder="1" applyAlignment="1" applyProtection="1">
      <alignment vertical="center" wrapText="1"/>
    </xf>
    <xf numFmtId="0" fontId="11" fillId="8" borderId="196" xfId="3" applyFont="1" applyFill="1" applyBorder="1" applyAlignment="1" applyProtection="1">
      <alignment vertical="center" wrapText="1"/>
    </xf>
    <xf numFmtId="1" fontId="9" fillId="8" borderId="197" xfId="0" applyNumberFormat="1" applyFont="1" applyFill="1" applyBorder="1" applyAlignment="1">
      <alignment vertical="center" wrapText="1"/>
    </xf>
    <xf numFmtId="1" fontId="9" fillId="8" borderId="198" xfId="0" applyNumberFormat="1" applyFont="1" applyFill="1" applyBorder="1" applyAlignment="1">
      <alignment vertical="center" wrapText="1"/>
    </xf>
    <xf numFmtId="1" fontId="9" fillId="8" borderId="199" xfId="0" applyNumberFormat="1" applyFont="1" applyFill="1" applyBorder="1" applyAlignment="1">
      <alignment vertical="center" wrapText="1"/>
    </xf>
    <xf numFmtId="49" fontId="11" fillId="8" borderId="200" xfId="3" applyNumberFormat="1" applyFont="1" applyFill="1" applyBorder="1" applyAlignment="1" applyProtection="1">
      <alignment horizontal="left" vertical="center" wrapText="1"/>
    </xf>
    <xf numFmtId="0" fontId="31" fillId="27" borderId="200" xfId="3" applyFont="1" applyFill="1" applyBorder="1" applyAlignment="1" applyProtection="1">
      <alignment horizontal="center" vertical="center" wrapText="1"/>
    </xf>
    <xf numFmtId="0" fontId="31" fillId="27" borderId="200" xfId="3" applyFont="1" applyFill="1" applyBorder="1" applyAlignment="1" applyProtection="1">
      <alignment vertical="center" wrapText="1"/>
    </xf>
    <xf numFmtId="1" fontId="31" fillId="27" borderId="201" xfId="0" applyNumberFormat="1" applyFont="1" applyFill="1" applyBorder="1" applyAlignment="1">
      <alignment horizontal="center" vertical="center" wrapText="1"/>
    </xf>
    <xf numFmtId="0" fontId="31" fillId="27" borderId="201" xfId="0" applyNumberFormat="1" applyFont="1" applyFill="1" applyBorder="1" applyAlignment="1">
      <alignment horizontal="center" vertical="center" wrapText="1"/>
    </xf>
    <xf numFmtId="1" fontId="31" fillId="27" borderId="201" xfId="0" applyNumberFormat="1" applyFont="1" applyFill="1" applyBorder="1" applyAlignment="1">
      <alignment horizontal="center" vertical="center"/>
    </xf>
    <xf numFmtId="1" fontId="31" fillId="27" borderId="195" xfId="0" applyNumberFormat="1" applyFont="1" applyFill="1" applyBorder="1" applyAlignment="1">
      <alignment horizontal="center" vertical="center" wrapText="1"/>
    </xf>
    <xf numFmtId="9" fontId="31" fillId="27" borderId="196" xfId="4" applyFont="1" applyFill="1" applyBorder="1" applyAlignment="1">
      <alignment horizontal="center" vertical="center" wrapText="1"/>
    </xf>
    <xf numFmtId="0" fontId="31" fillId="27" borderId="195" xfId="5" applyNumberFormat="1" applyFont="1" applyFill="1" applyBorder="1" applyAlignment="1">
      <alignment horizontal="center" vertical="center" wrapText="1"/>
    </xf>
    <xf numFmtId="0" fontId="11" fillId="19" borderId="201" xfId="0" applyNumberFormat="1" applyFont="1" applyFill="1" applyBorder="1" applyAlignment="1">
      <alignment horizontal="center" vertical="center" wrapText="1"/>
    </xf>
    <xf numFmtId="0" fontId="11" fillId="19" borderId="200" xfId="3" applyNumberFormat="1" applyFont="1" applyFill="1" applyBorder="1" applyAlignment="1" applyProtection="1">
      <alignment horizontal="center" vertical="center" wrapText="1"/>
    </xf>
    <xf numFmtId="0" fontId="11" fillId="19" borderId="200" xfId="3" quotePrefix="1" applyNumberFormat="1" applyFont="1" applyFill="1" applyBorder="1" applyAlignment="1" applyProtection="1">
      <alignment horizontal="center" vertical="center" wrapText="1"/>
    </xf>
    <xf numFmtId="0" fontId="4" fillId="19" borderId="201" xfId="0" applyNumberFormat="1" applyFont="1" applyFill="1" applyBorder="1" applyAlignment="1">
      <alignment horizontal="center" vertical="center"/>
    </xf>
    <xf numFmtId="0" fontId="4" fillId="19" borderId="201" xfId="0" applyNumberFormat="1" applyFont="1" applyFill="1" applyBorder="1" applyAlignment="1">
      <alignment horizontal="center" vertical="center" wrapText="1"/>
    </xf>
    <xf numFmtId="0" fontId="17" fillId="19" borderId="200" xfId="0" applyNumberFormat="1" applyFont="1" applyFill="1" applyBorder="1" applyAlignment="1">
      <alignment horizontal="center" vertical="center" wrapText="1"/>
    </xf>
    <xf numFmtId="0" fontId="4" fillId="19" borderId="199" xfId="0" applyNumberFormat="1" applyFont="1" applyFill="1" applyBorder="1" applyAlignment="1">
      <alignment horizontal="center" vertical="center" wrapText="1"/>
    </xf>
    <xf numFmtId="1" fontId="17" fillId="19" borderId="195" xfId="0" applyNumberFormat="1" applyFont="1" applyFill="1" applyBorder="1" applyAlignment="1">
      <alignment horizontal="center" vertical="center" wrapText="1"/>
    </xf>
    <xf numFmtId="1" fontId="17" fillId="19" borderId="196" xfId="0" applyNumberFormat="1" applyFont="1" applyFill="1" applyBorder="1" applyAlignment="1">
      <alignment horizontal="center" vertical="center" wrapText="1"/>
    </xf>
    <xf numFmtId="0" fontId="9" fillId="0" borderId="201" xfId="0" applyNumberFormat="1" applyFont="1" applyBorder="1" applyAlignment="1">
      <alignment vertical="center"/>
    </xf>
    <xf numFmtId="0" fontId="10" fillId="0" borderId="200" xfId="0" applyNumberFormat="1" applyFont="1" applyFill="1" applyBorder="1" applyAlignment="1">
      <alignment horizontal="center" vertical="center"/>
    </xf>
    <xf numFmtId="0" fontId="11" fillId="0" borderId="200" xfId="3" applyNumberFormat="1" applyFont="1" applyFill="1" applyBorder="1" applyAlignment="1" applyProtection="1">
      <alignment horizontal="left" vertical="center" wrapText="1"/>
    </xf>
    <xf numFmtId="0" fontId="11" fillId="10" borderId="201" xfId="0" applyNumberFormat="1" applyFont="1" applyFill="1" applyBorder="1" applyAlignment="1">
      <alignment horizontal="center" vertical="center" wrapText="1"/>
    </xf>
    <xf numFmtId="0" fontId="9" fillId="10" borderId="201" xfId="0" applyNumberFormat="1" applyFont="1" applyFill="1" applyBorder="1" applyAlignment="1">
      <alignment horizontal="center" vertical="center" wrapText="1"/>
    </xf>
    <xf numFmtId="0" fontId="9" fillId="10" borderId="201" xfId="0" applyNumberFormat="1" applyFont="1" applyFill="1" applyBorder="1" applyAlignment="1">
      <alignment horizontal="center" vertical="center"/>
    </xf>
    <xf numFmtId="0" fontId="11" fillId="20" borderId="195" xfId="3" applyNumberFormat="1" applyFont="1" applyFill="1" applyBorder="1" applyAlignment="1" applyProtection="1">
      <alignment horizontal="center" vertical="center" wrapText="1"/>
    </xf>
    <xf numFmtId="49" fontId="11" fillId="0" borderId="4" xfId="0" applyNumberFormat="1" applyFont="1" applyFill="1" applyBorder="1" applyAlignment="1">
      <alignment horizontal="center" vertical="center" wrapText="1"/>
    </xf>
    <xf numFmtId="1" fontId="9" fillId="10" borderId="195" xfId="0" applyNumberFormat="1" applyFont="1" applyFill="1" applyBorder="1" applyAlignment="1">
      <alignment horizontal="center" vertical="center" wrapText="1"/>
    </xf>
    <xf numFmtId="9" fontId="9" fillId="3" borderId="196" xfId="0" applyNumberFormat="1" applyFont="1" applyFill="1" applyBorder="1" applyAlignment="1">
      <alignment horizontal="center" vertical="center" wrapText="1"/>
    </xf>
    <xf numFmtId="0" fontId="11" fillId="8" borderId="201" xfId="0" applyNumberFormat="1" applyFont="1" applyFill="1" applyBorder="1" applyAlignment="1">
      <alignment horizontal="center" vertical="center" wrapText="1"/>
    </xf>
    <xf numFmtId="0" fontId="9" fillId="8" borderId="201" xfId="0" applyNumberFormat="1" applyFont="1" applyFill="1" applyBorder="1" applyAlignment="1">
      <alignment horizontal="center" vertical="center" wrapText="1"/>
    </xf>
    <xf numFmtId="0" fontId="3" fillId="8" borderId="201" xfId="0" applyNumberFormat="1" applyFont="1" applyFill="1" applyBorder="1" applyAlignment="1">
      <alignment vertical="center" wrapText="1"/>
    </xf>
    <xf numFmtId="0" fontId="3" fillId="8" borderId="201" xfId="0" applyNumberFormat="1" applyFont="1" applyFill="1" applyBorder="1" applyAlignment="1">
      <alignment horizontal="center" vertical="center" wrapText="1"/>
    </xf>
    <xf numFmtId="0" fontId="3" fillId="8" borderId="201" xfId="0" applyNumberFormat="1" applyFont="1" applyFill="1" applyBorder="1" applyAlignment="1">
      <alignment horizontal="center" vertical="center"/>
    </xf>
    <xf numFmtId="0" fontId="4" fillId="8" borderId="200" xfId="3" applyNumberFormat="1" applyFont="1" applyFill="1" applyBorder="1" applyAlignment="1" applyProtection="1">
      <alignment horizontal="center" vertical="center" wrapText="1"/>
    </xf>
    <xf numFmtId="49" fontId="4" fillId="8" borderId="202" xfId="3" applyNumberFormat="1" applyFont="1" applyFill="1" applyBorder="1" applyAlignment="1" applyProtection="1">
      <alignment horizontal="center" vertical="center" wrapText="1"/>
    </xf>
    <xf numFmtId="1" fontId="17" fillId="8" borderId="200" xfId="0" applyNumberFormat="1" applyFont="1" applyFill="1" applyBorder="1" applyAlignment="1">
      <alignment horizontal="center" vertical="center" wrapText="1"/>
    </xf>
    <xf numFmtId="1" fontId="17" fillId="8" borderId="202" xfId="0" applyNumberFormat="1" applyFont="1" applyFill="1" applyBorder="1" applyAlignment="1">
      <alignment horizontal="center" vertical="center" wrapText="1"/>
    </xf>
    <xf numFmtId="0" fontId="11" fillId="8" borderId="203" xfId="3" applyFont="1" applyFill="1" applyBorder="1" applyAlignment="1" applyProtection="1">
      <alignment vertical="center" wrapText="1"/>
    </xf>
    <xf numFmtId="1" fontId="9" fillId="8" borderId="204" xfId="0" applyNumberFormat="1" applyFont="1" applyFill="1" applyBorder="1" applyAlignment="1">
      <alignment vertical="center" wrapText="1"/>
    </xf>
    <xf numFmtId="1" fontId="9" fillId="8" borderId="205" xfId="0" applyNumberFormat="1" applyFont="1" applyFill="1" applyBorder="1" applyAlignment="1">
      <alignment vertical="center" wrapText="1"/>
    </xf>
    <xf numFmtId="1" fontId="9" fillId="8" borderId="206" xfId="0" applyNumberFormat="1" applyFont="1" applyFill="1" applyBorder="1" applyAlignment="1">
      <alignment vertical="center" wrapText="1"/>
    </xf>
    <xf numFmtId="49" fontId="11" fillId="8" borderId="207" xfId="3" applyNumberFormat="1" applyFont="1" applyFill="1" applyBorder="1" applyAlignment="1" applyProtection="1">
      <alignment horizontal="left" vertical="center" wrapText="1"/>
    </xf>
    <xf numFmtId="0" fontId="31" fillId="27" borderId="207" xfId="3" applyFont="1" applyFill="1" applyBorder="1" applyAlignment="1" applyProtection="1">
      <alignment horizontal="center" vertical="center" wrapText="1"/>
    </xf>
    <xf numFmtId="0" fontId="31" fillId="27" borderId="207" xfId="3" applyFont="1" applyFill="1" applyBorder="1" applyAlignment="1" applyProtection="1">
      <alignment vertical="center" wrapText="1"/>
    </xf>
    <xf numFmtId="1" fontId="31" fillId="27" borderId="208" xfId="0" applyNumberFormat="1" applyFont="1" applyFill="1" applyBorder="1" applyAlignment="1">
      <alignment horizontal="center" vertical="center" wrapText="1"/>
    </xf>
    <xf numFmtId="0" fontId="31" fillId="27" borderId="208" xfId="0" applyNumberFormat="1" applyFont="1" applyFill="1" applyBorder="1" applyAlignment="1">
      <alignment horizontal="center" vertical="center" wrapText="1"/>
    </xf>
    <xf numFmtId="1" fontId="31" fillId="27" borderId="208" xfId="0" applyNumberFormat="1" applyFont="1" applyFill="1" applyBorder="1" applyAlignment="1">
      <alignment horizontal="center" vertical="center"/>
    </xf>
    <xf numFmtId="1" fontId="31" fillId="27" borderId="202" xfId="0" applyNumberFormat="1" applyFont="1" applyFill="1" applyBorder="1" applyAlignment="1">
      <alignment horizontal="center" vertical="center" wrapText="1"/>
    </xf>
    <xf numFmtId="9" fontId="31" fillId="27" borderId="203" xfId="4" applyFont="1" applyFill="1" applyBorder="1" applyAlignment="1">
      <alignment horizontal="center" vertical="center" wrapText="1"/>
    </xf>
    <xf numFmtId="0" fontId="31" fillId="27" borderId="202" xfId="5" applyNumberFormat="1" applyFont="1" applyFill="1" applyBorder="1" applyAlignment="1">
      <alignment horizontal="center" vertical="center" wrapText="1"/>
    </xf>
    <xf numFmtId="0" fontId="11" fillId="19" borderId="208" xfId="0" applyNumberFormat="1" applyFont="1" applyFill="1" applyBorder="1" applyAlignment="1">
      <alignment horizontal="center" vertical="center" wrapText="1"/>
    </xf>
    <xf numFmtId="0" fontId="11" fillId="19" borderId="207" xfId="3" applyNumberFormat="1" applyFont="1" applyFill="1" applyBorder="1" applyAlignment="1" applyProtection="1">
      <alignment horizontal="center" vertical="center" wrapText="1"/>
    </xf>
    <xf numFmtId="0" fontId="11" fillId="19" borderId="207" xfId="3" quotePrefix="1" applyNumberFormat="1" applyFont="1" applyFill="1" applyBorder="1" applyAlignment="1" applyProtection="1">
      <alignment horizontal="center" vertical="center" wrapText="1"/>
    </xf>
    <xf numFmtId="0" fontId="4" fillId="19" borderId="208" xfId="0" applyNumberFormat="1" applyFont="1" applyFill="1" applyBorder="1" applyAlignment="1">
      <alignment horizontal="center" vertical="center"/>
    </xf>
    <xf numFmtId="0" fontId="4" fillId="19" borderId="208" xfId="0" applyNumberFormat="1" applyFont="1" applyFill="1" applyBorder="1" applyAlignment="1">
      <alignment horizontal="center" vertical="center" wrapText="1"/>
    </xf>
    <xf numFmtId="0" fontId="17" fillId="19" borderId="207" xfId="0" applyNumberFormat="1" applyFont="1" applyFill="1" applyBorder="1" applyAlignment="1">
      <alignment horizontal="center" vertical="center" wrapText="1"/>
    </xf>
    <xf numFmtId="0" fontId="4" fillId="19" borderId="206" xfId="0" applyNumberFormat="1" applyFont="1" applyFill="1" applyBorder="1" applyAlignment="1">
      <alignment horizontal="center" vertical="center" wrapText="1"/>
    </xf>
    <xf numFmtId="1" fontId="17" fillId="19" borderId="202" xfId="0" applyNumberFormat="1" applyFont="1" applyFill="1" applyBorder="1" applyAlignment="1">
      <alignment horizontal="center" vertical="center" wrapText="1"/>
    </xf>
    <xf numFmtId="1" fontId="17" fillId="19" borderId="203" xfId="0" applyNumberFormat="1" applyFont="1" applyFill="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4" xfId="0" applyNumberFormat="1" applyFont="1" applyFill="1" applyBorder="1" applyAlignment="1">
      <alignment horizontal="left" vertical="center" wrapText="1"/>
    </xf>
    <xf numFmtId="0" fontId="11" fillId="10" borderId="208" xfId="0" applyNumberFormat="1" applyFont="1" applyFill="1" applyBorder="1" applyAlignment="1">
      <alignment horizontal="center" vertical="center" wrapText="1"/>
    </xf>
    <xf numFmtId="0" fontId="9" fillId="10" borderId="208" xfId="0" applyNumberFormat="1" applyFont="1" applyFill="1" applyBorder="1" applyAlignment="1">
      <alignment horizontal="center" vertical="center" wrapText="1"/>
    </xf>
    <xf numFmtId="0" fontId="9" fillId="0" borderId="208" xfId="0" applyNumberFormat="1" applyFont="1" applyFill="1" applyBorder="1" applyAlignment="1">
      <alignment horizontal="center" vertical="center" wrapText="1"/>
    </xf>
    <xf numFmtId="0" fontId="9" fillId="10" borderId="208" xfId="0" applyNumberFormat="1" applyFont="1" applyFill="1" applyBorder="1" applyAlignment="1">
      <alignment horizontal="center" vertical="center"/>
    </xf>
    <xf numFmtId="0" fontId="11" fillId="20" borderId="202" xfId="3" applyNumberFormat="1" applyFont="1" applyFill="1" applyBorder="1" applyAlignment="1" applyProtection="1">
      <alignment horizontal="center" vertical="center" wrapText="1"/>
    </xf>
    <xf numFmtId="1" fontId="9" fillId="10" borderId="202" xfId="0" applyNumberFormat="1" applyFont="1" applyFill="1" applyBorder="1" applyAlignment="1">
      <alignment horizontal="center" vertical="center" wrapText="1"/>
    </xf>
    <xf numFmtId="9" fontId="11" fillId="3" borderId="203" xfId="4" applyFont="1" applyFill="1" applyBorder="1" applyAlignment="1">
      <alignment horizontal="center" vertical="center" wrapText="1"/>
    </xf>
    <xf numFmtId="0" fontId="11" fillId="7" borderId="4" xfId="0" applyFont="1" applyFill="1" applyBorder="1" applyAlignment="1">
      <alignment horizontal="center" vertical="center" wrapText="1"/>
    </xf>
    <xf numFmtId="0" fontId="9" fillId="0" borderId="208" xfId="0" applyNumberFormat="1" applyFont="1" applyBorder="1" applyAlignment="1">
      <alignment vertical="center"/>
    </xf>
    <xf numFmtId="0" fontId="11" fillId="0" borderId="4" xfId="3" applyNumberFormat="1" applyFont="1" applyFill="1" applyBorder="1" applyAlignment="1" applyProtection="1">
      <alignment horizontal="left" vertical="center" wrapText="1"/>
    </xf>
    <xf numFmtId="0" fontId="11" fillId="8" borderId="208" xfId="0" applyNumberFormat="1" applyFont="1" applyFill="1" applyBorder="1" applyAlignment="1">
      <alignment horizontal="center" vertical="center" wrapText="1"/>
    </xf>
    <xf numFmtId="0" fontId="9" fillId="8" borderId="208" xfId="0" applyNumberFormat="1" applyFont="1" applyFill="1" applyBorder="1" applyAlignment="1">
      <alignment horizontal="center" vertical="center" wrapText="1"/>
    </xf>
    <xf numFmtId="0" fontId="3" fillId="8" borderId="208" xfId="0" applyNumberFormat="1" applyFont="1" applyFill="1" applyBorder="1" applyAlignment="1">
      <alignment vertical="center" wrapText="1"/>
    </xf>
    <xf numFmtId="0" fontId="3" fillId="8" borderId="208" xfId="0" applyNumberFormat="1" applyFont="1" applyFill="1" applyBorder="1" applyAlignment="1">
      <alignment horizontal="center" vertical="center" wrapText="1"/>
    </xf>
    <xf numFmtId="0" fontId="3" fillId="8" borderId="208" xfId="0" applyNumberFormat="1" applyFont="1" applyFill="1" applyBorder="1" applyAlignment="1">
      <alignment horizontal="center" vertical="center"/>
    </xf>
    <xf numFmtId="0" fontId="4" fillId="8" borderId="207" xfId="3" applyNumberFormat="1" applyFont="1" applyFill="1" applyBorder="1" applyAlignment="1" applyProtection="1">
      <alignment horizontal="center" vertical="center" wrapText="1"/>
    </xf>
    <xf numFmtId="49" fontId="4" fillId="8" borderId="209" xfId="3" applyNumberFormat="1" applyFont="1" applyFill="1" applyBorder="1" applyAlignment="1" applyProtection="1">
      <alignment horizontal="center" vertical="center" wrapText="1"/>
    </xf>
    <xf numFmtId="1" fontId="17" fillId="8" borderId="207" xfId="0" applyNumberFormat="1" applyFont="1" applyFill="1" applyBorder="1" applyAlignment="1">
      <alignment horizontal="center" vertical="center" wrapText="1"/>
    </xf>
    <xf numFmtId="1" fontId="17" fillId="8" borderId="209" xfId="0" applyNumberFormat="1" applyFont="1" applyFill="1" applyBorder="1" applyAlignment="1">
      <alignment horizontal="center" vertical="center" wrapText="1"/>
    </xf>
    <xf numFmtId="0" fontId="11" fillId="8" borderId="210" xfId="3" applyFont="1" applyFill="1" applyBorder="1" applyAlignment="1" applyProtection="1">
      <alignment vertical="center" wrapText="1"/>
    </xf>
    <xf numFmtId="1" fontId="9" fillId="8" borderId="211" xfId="0" applyNumberFormat="1" applyFont="1" applyFill="1" applyBorder="1" applyAlignment="1">
      <alignment vertical="center" wrapText="1"/>
    </xf>
    <xf numFmtId="1" fontId="9" fillId="8" borderId="212" xfId="0" applyNumberFormat="1" applyFont="1" applyFill="1" applyBorder="1" applyAlignment="1">
      <alignment vertical="center" wrapText="1"/>
    </xf>
    <xf numFmtId="1" fontId="9" fillId="8" borderId="213" xfId="0" applyNumberFormat="1" applyFont="1" applyFill="1" applyBorder="1" applyAlignment="1">
      <alignment vertical="center" wrapText="1"/>
    </xf>
    <xf numFmtId="49" fontId="11" fillId="8" borderId="214" xfId="3" applyNumberFormat="1" applyFont="1" applyFill="1" applyBorder="1" applyAlignment="1" applyProtection="1">
      <alignment horizontal="left" vertical="center" wrapText="1"/>
    </xf>
    <xf numFmtId="0" fontId="31" fillId="27" borderId="214" xfId="3" applyFont="1" applyFill="1" applyBorder="1" applyAlignment="1" applyProtection="1">
      <alignment horizontal="center" vertical="center" wrapText="1"/>
    </xf>
    <xf numFmtId="0" fontId="31" fillId="27" borderId="214" xfId="3" applyFont="1" applyFill="1" applyBorder="1" applyAlignment="1" applyProtection="1">
      <alignment vertical="center" wrapText="1"/>
    </xf>
    <xf numFmtId="1" fontId="31" fillId="27" borderId="215" xfId="0" applyNumberFormat="1" applyFont="1" applyFill="1" applyBorder="1" applyAlignment="1">
      <alignment horizontal="center" vertical="center" wrapText="1"/>
    </xf>
    <xf numFmtId="0" fontId="31" fillId="27" borderId="215" xfId="0" applyNumberFormat="1" applyFont="1" applyFill="1" applyBorder="1" applyAlignment="1">
      <alignment horizontal="center" vertical="center" wrapText="1"/>
    </xf>
    <xf numFmtId="1" fontId="31" fillId="27" borderId="215" xfId="0" applyNumberFormat="1" applyFont="1" applyFill="1" applyBorder="1" applyAlignment="1">
      <alignment horizontal="center" vertical="center"/>
    </xf>
    <xf numFmtId="1" fontId="31" fillId="27" borderId="209" xfId="0" applyNumberFormat="1" applyFont="1" applyFill="1" applyBorder="1" applyAlignment="1">
      <alignment horizontal="center" vertical="center" wrapText="1"/>
    </xf>
    <xf numFmtId="9" fontId="31" fillId="27" borderId="210" xfId="4" applyFont="1" applyFill="1" applyBorder="1" applyAlignment="1">
      <alignment horizontal="center" vertical="center" wrapText="1"/>
    </xf>
    <xf numFmtId="0" fontId="31" fillId="27" borderId="209" xfId="5" applyNumberFormat="1" applyFont="1" applyFill="1" applyBorder="1" applyAlignment="1">
      <alignment horizontal="center" vertical="center" wrapText="1"/>
    </xf>
    <xf numFmtId="0" fontId="11" fillId="19" borderId="215" xfId="0" applyNumberFormat="1" applyFont="1" applyFill="1" applyBorder="1" applyAlignment="1">
      <alignment horizontal="center" vertical="center" wrapText="1"/>
    </xf>
    <xf numFmtId="0" fontId="11" fillId="19" borderId="214" xfId="3" applyNumberFormat="1" applyFont="1" applyFill="1" applyBorder="1" applyAlignment="1" applyProtection="1">
      <alignment horizontal="center" vertical="center" wrapText="1"/>
    </xf>
    <xf numFmtId="0" fontId="11" fillId="19" borderId="214" xfId="3" quotePrefix="1" applyNumberFormat="1" applyFont="1" applyFill="1" applyBorder="1" applyAlignment="1" applyProtection="1">
      <alignment horizontal="center" vertical="center" wrapText="1"/>
    </xf>
    <xf numFmtId="0" fontId="4" fillId="19" borderId="215" xfId="0" applyNumberFormat="1" applyFont="1" applyFill="1" applyBorder="1" applyAlignment="1">
      <alignment vertical="center" wrapText="1"/>
    </xf>
    <xf numFmtId="0" fontId="4" fillId="19" borderId="215" xfId="0" applyNumberFormat="1" applyFont="1" applyFill="1" applyBorder="1" applyAlignment="1">
      <alignment horizontal="center" vertical="center"/>
    </xf>
    <xf numFmtId="0" fontId="4" fillId="19" borderId="215" xfId="0" applyNumberFormat="1" applyFont="1" applyFill="1" applyBorder="1" applyAlignment="1">
      <alignment horizontal="center" vertical="center" wrapText="1"/>
    </xf>
    <xf numFmtId="0" fontId="17" fillId="19" borderId="214" xfId="0" applyNumberFormat="1" applyFont="1" applyFill="1" applyBorder="1" applyAlignment="1">
      <alignment horizontal="center" vertical="center" wrapText="1"/>
    </xf>
    <xf numFmtId="0" fontId="4" fillId="19" borderId="213" xfId="0" applyNumberFormat="1" applyFont="1" applyFill="1" applyBorder="1" applyAlignment="1">
      <alignment horizontal="center" vertical="center" wrapText="1"/>
    </xf>
    <xf numFmtId="1" fontId="17" fillId="19" borderId="209" xfId="0" applyNumberFormat="1" applyFont="1" applyFill="1" applyBorder="1" applyAlignment="1">
      <alignment horizontal="center" vertical="center" wrapText="1"/>
    </xf>
    <xf numFmtId="1" fontId="17" fillId="19" borderId="210" xfId="0" applyNumberFormat="1" applyFont="1" applyFill="1" applyBorder="1" applyAlignment="1">
      <alignment horizontal="center" vertical="center" wrapText="1"/>
    </xf>
    <xf numFmtId="0" fontId="9" fillId="0" borderId="215" xfId="0" applyNumberFormat="1" applyFont="1" applyBorder="1" applyAlignment="1">
      <alignment vertical="center"/>
    </xf>
    <xf numFmtId="0" fontId="11" fillId="10" borderId="215" xfId="0" applyNumberFormat="1" applyFont="1" applyFill="1" applyBorder="1" applyAlignment="1">
      <alignment horizontal="center" vertical="center" wrapText="1"/>
    </xf>
    <xf numFmtId="0" fontId="9" fillId="10" borderId="215" xfId="0" applyNumberFormat="1" applyFont="1" applyFill="1" applyBorder="1" applyAlignment="1">
      <alignment horizontal="center" vertical="center" wrapText="1"/>
    </xf>
    <xf numFmtId="0" fontId="9" fillId="0" borderId="215" xfId="0" applyNumberFormat="1" applyFont="1" applyFill="1" applyBorder="1" applyAlignment="1">
      <alignment horizontal="center" vertical="center" wrapText="1"/>
    </xf>
    <xf numFmtId="0" fontId="9" fillId="10" borderId="215" xfId="0" applyNumberFormat="1" applyFont="1" applyFill="1" applyBorder="1" applyAlignment="1">
      <alignment horizontal="center" vertical="center"/>
    </xf>
    <xf numFmtId="0" fontId="11" fillId="20" borderId="209" xfId="3" applyNumberFormat="1" applyFont="1" applyFill="1" applyBorder="1" applyAlignment="1" applyProtection="1">
      <alignment horizontal="center" vertical="center" wrapText="1"/>
    </xf>
    <xf numFmtId="1" fontId="9" fillId="10" borderId="209" xfId="0" applyNumberFormat="1" applyFont="1" applyFill="1" applyBorder="1" applyAlignment="1">
      <alignment horizontal="center" vertical="center" wrapText="1"/>
    </xf>
    <xf numFmtId="9" fontId="11" fillId="3" borderId="210" xfId="4" applyFont="1" applyFill="1" applyBorder="1" applyAlignment="1">
      <alignment horizontal="center" vertical="center" wrapText="1"/>
    </xf>
    <xf numFmtId="0" fontId="11" fillId="7" borderId="209" xfId="0" applyFont="1" applyFill="1" applyBorder="1" applyAlignment="1">
      <alignment horizontal="center" vertical="center"/>
    </xf>
    <xf numFmtId="0" fontId="4" fillId="28" borderId="4" xfId="3" applyNumberFormat="1" applyFont="1" applyFill="1" applyBorder="1" applyAlignment="1" applyProtection="1">
      <alignment horizontal="center" vertical="center" wrapText="1"/>
    </xf>
    <xf numFmtId="0" fontId="4" fillId="28" borderId="4" xfId="3" applyNumberFormat="1" applyFont="1" applyFill="1" applyBorder="1" applyAlignment="1" applyProtection="1">
      <alignment vertical="center" wrapText="1"/>
    </xf>
    <xf numFmtId="0" fontId="11" fillId="28" borderId="215" xfId="0" applyNumberFormat="1" applyFont="1" applyFill="1" applyBorder="1" applyAlignment="1">
      <alignment horizontal="center" vertical="center" wrapText="1"/>
    </xf>
    <xf numFmtId="0" fontId="3" fillId="28" borderId="215" xfId="0" applyNumberFormat="1" applyFont="1" applyFill="1" applyBorder="1" applyAlignment="1">
      <alignment horizontal="center" vertical="center" wrapText="1"/>
    </xf>
    <xf numFmtId="0" fontId="4" fillId="28" borderId="215" xfId="0" applyNumberFormat="1" applyFont="1" applyFill="1" applyBorder="1" applyAlignment="1">
      <alignment vertical="center" wrapText="1"/>
    </xf>
    <xf numFmtId="0" fontId="4" fillId="28" borderId="215" xfId="0" applyNumberFormat="1" applyFont="1" applyFill="1" applyBorder="1" applyAlignment="1">
      <alignment horizontal="center" vertical="center"/>
    </xf>
    <xf numFmtId="0" fontId="4" fillId="28" borderId="215" xfId="0" applyNumberFormat="1" applyFont="1" applyFill="1" applyBorder="1" applyAlignment="1">
      <alignment horizontal="center" vertical="center" wrapText="1"/>
    </xf>
    <xf numFmtId="0" fontId="17" fillId="28" borderId="214" xfId="0" applyNumberFormat="1" applyFont="1" applyFill="1" applyBorder="1" applyAlignment="1">
      <alignment horizontal="center" vertical="center" wrapText="1"/>
    </xf>
    <xf numFmtId="0" fontId="4" fillId="28" borderId="213" xfId="0" applyNumberFormat="1" applyFont="1" applyFill="1" applyBorder="1" applyAlignment="1">
      <alignment horizontal="center" vertical="center" wrapText="1"/>
    </xf>
    <xf numFmtId="1" fontId="17" fillId="28" borderId="4" xfId="0" applyNumberFormat="1" applyFont="1" applyFill="1" applyBorder="1" applyAlignment="1">
      <alignment horizontal="center" vertical="center" wrapText="1"/>
    </xf>
    <xf numFmtId="1" fontId="17" fillId="28" borderId="209" xfId="0" applyNumberFormat="1" applyFont="1" applyFill="1" applyBorder="1" applyAlignment="1">
      <alignment horizontal="center" vertical="center" wrapText="1"/>
    </xf>
    <xf numFmtId="1" fontId="17" fillId="28" borderId="14" xfId="0" applyNumberFormat="1" applyFont="1" applyFill="1" applyBorder="1" applyAlignment="1">
      <alignment horizontal="center" vertical="center" wrapText="1"/>
    </xf>
    <xf numFmtId="1" fontId="17" fillId="28" borderId="15" xfId="0" applyNumberFormat="1" applyFont="1" applyFill="1" applyBorder="1" applyAlignment="1">
      <alignment horizontal="center" vertical="center" wrapText="1"/>
    </xf>
    <xf numFmtId="1" fontId="17" fillId="28" borderId="210" xfId="0" applyNumberFormat="1" applyFont="1" applyFill="1" applyBorder="1" applyAlignment="1">
      <alignment horizontal="center" vertical="center" wrapText="1"/>
    </xf>
    <xf numFmtId="0" fontId="11" fillId="8" borderId="215" xfId="0" applyNumberFormat="1" applyFont="1" applyFill="1" applyBorder="1" applyAlignment="1">
      <alignment horizontal="center" vertical="center" wrapText="1"/>
    </xf>
    <xf numFmtId="0" fontId="9" fillId="8" borderId="215" xfId="0" applyNumberFormat="1" applyFont="1" applyFill="1" applyBorder="1" applyAlignment="1">
      <alignment horizontal="center" vertical="center" wrapText="1"/>
    </xf>
    <xf numFmtId="0" fontId="3" fillId="8" borderId="215" xfId="0" applyNumberFormat="1" applyFont="1" applyFill="1" applyBorder="1" applyAlignment="1">
      <alignment vertical="center" wrapText="1"/>
    </xf>
    <xf numFmtId="0" fontId="3" fillId="8" borderId="215" xfId="0" applyNumberFormat="1" applyFont="1" applyFill="1" applyBorder="1" applyAlignment="1">
      <alignment horizontal="center" vertical="center" wrapText="1"/>
    </xf>
    <xf numFmtId="0" fontId="3" fillId="8" borderId="215" xfId="0" applyNumberFormat="1" applyFont="1" applyFill="1" applyBorder="1" applyAlignment="1">
      <alignment horizontal="center" vertical="center"/>
    </xf>
    <xf numFmtId="0" fontId="4" fillId="8" borderId="214" xfId="3" applyNumberFormat="1" applyFont="1" applyFill="1" applyBorder="1" applyAlignment="1" applyProtection="1">
      <alignment horizontal="center" vertical="center" wrapText="1"/>
    </xf>
    <xf numFmtId="49" fontId="4" fillId="8" borderId="216" xfId="3" applyNumberFormat="1" applyFont="1" applyFill="1" applyBorder="1" applyAlignment="1" applyProtection="1">
      <alignment horizontal="center" vertical="center" wrapText="1"/>
    </xf>
    <xf numFmtId="1" fontId="17" fillId="8" borderId="214" xfId="0" applyNumberFormat="1" applyFont="1" applyFill="1" applyBorder="1" applyAlignment="1">
      <alignment horizontal="center" vertical="center" wrapText="1"/>
    </xf>
    <xf numFmtId="1" fontId="17" fillId="8" borderId="216" xfId="0" applyNumberFormat="1" applyFont="1" applyFill="1" applyBorder="1" applyAlignment="1">
      <alignment horizontal="center" vertical="center" wrapText="1"/>
    </xf>
    <xf numFmtId="0" fontId="11" fillId="8" borderId="217" xfId="3" applyFont="1" applyFill="1" applyBorder="1" applyAlignment="1" applyProtection="1">
      <alignment vertical="center" wrapText="1"/>
    </xf>
    <xf numFmtId="1" fontId="9" fillId="8" borderId="218" xfId="0" applyNumberFormat="1" applyFont="1" applyFill="1" applyBorder="1" applyAlignment="1">
      <alignment vertical="center" wrapText="1"/>
    </xf>
    <xf numFmtId="1" fontId="9" fillId="8" borderId="219" xfId="0" applyNumberFormat="1" applyFont="1" applyFill="1" applyBorder="1" applyAlignment="1">
      <alignment vertical="center" wrapText="1"/>
    </xf>
    <xf numFmtId="1" fontId="9" fillId="8" borderId="220" xfId="0" applyNumberFormat="1" applyFont="1" applyFill="1" applyBorder="1" applyAlignment="1">
      <alignment vertical="center" wrapText="1"/>
    </xf>
    <xf numFmtId="49" fontId="11" fillId="8" borderId="221" xfId="3" applyNumberFormat="1" applyFont="1" applyFill="1" applyBorder="1" applyAlignment="1" applyProtection="1">
      <alignment horizontal="left" vertical="center" wrapText="1"/>
    </xf>
    <xf numFmtId="0" fontId="31" fillId="27" borderId="221" xfId="3" applyFont="1" applyFill="1" applyBorder="1" applyAlignment="1" applyProtection="1">
      <alignment horizontal="center" vertical="center" wrapText="1"/>
    </xf>
    <xf numFmtId="0" fontId="31" fillId="27" borderId="221" xfId="3" applyFont="1" applyFill="1" applyBorder="1" applyAlignment="1" applyProtection="1">
      <alignment vertical="center" wrapText="1"/>
    </xf>
    <xf numFmtId="1" fontId="31" fillId="27" borderId="222" xfId="0" applyNumberFormat="1" applyFont="1" applyFill="1" applyBorder="1" applyAlignment="1">
      <alignment horizontal="center" vertical="center" wrapText="1"/>
    </xf>
    <xf numFmtId="0" fontId="31" fillId="27" borderId="222" xfId="0" applyNumberFormat="1" applyFont="1" applyFill="1" applyBorder="1" applyAlignment="1">
      <alignment horizontal="center" vertical="center" wrapText="1"/>
    </xf>
    <xf numFmtId="1" fontId="31" fillId="27" borderId="222" xfId="0" applyNumberFormat="1" applyFont="1" applyFill="1" applyBorder="1" applyAlignment="1">
      <alignment horizontal="center" vertical="center"/>
    </xf>
    <xf numFmtId="1" fontId="31" fillId="27" borderId="216" xfId="0" applyNumberFormat="1" applyFont="1" applyFill="1" applyBorder="1" applyAlignment="1">
      <alignment horizontal="center" vertical="center" wrapText="1"/>
    </xf>
    <xf numFmtId="9" fontId="31" fillId="27" borderId="217" xfId="4" applyFont="1" applyFill="1" applyBorder="1" applyAlignment="1">
      <alignment horizontal="center" vertical="center" wrapText="1"/>
    </xf>
    <xf numFmtId="0" fontId="31" fillId="27" borderId="216" xfId="5" applyNumberFormat="1" applyFont="1" applyFill="1" applyBorder="1" applyAlignment="1">
      <alignment horizontal="center" vertical="center" wrapText="1"/>
    </xf>
    <xf numFmtId="0" fontId="11" fillId="19" borderId="222" xfId="0" applyNumberFormat="1" applyFont="1" applyFill="1" applyBorder="1" applyAlignment="1">
      <alignment horizontal="center" vertical="center" wrapText="1"/>
    </xf>
    <xf numFmtId="0" fontId="4" fillId="19" borderId="221" xfId="3" applyNumberFormat="1" applyFont="1" applyFill="1" applyBorder="1" applyAlignment="1" applyProtection="1">
      <alignment horizontal="center" vertical="center" wrapText="1"/>
    </xf>
    <xf numFmtId="0" fontId="4" fillId="19" borderId="222" xfId="0" applyNumberFormat="1" applyFont="1" applyFill="1" applyBorder="1" applyAlignment="1">
      <alignment vertical="center" wrapText="1"/>
    </xf>
    <xf numFmtId="0" fontId="4" fillId="19" borderId="222" xfId="0" applyNumberFormat="1" applyFont="1" applyFill="1" applyBorder="1" applyAlignment="1">
      <alignment horizontal="center" vertical="center"/>
    </xf>
    <xf numFmtId="0" fontId="4" fillId="19" borderId="222" xfId="0" applyNumberFormat="1" applyFont="1" applyFill="1" applyBorder="1" applyAlignment="1">
      <alignment horizontal="center" vertical="center" wrapText="1"/>
    </xf>
    <xf numFmtId="0" fontId="17" fillId="19" borderId="221" xfId="0" applyNumberFormat="1" applyFont="1" applyFill="1" applyBorder="1" applyAlignment="1">
      <alignment horizontal="center" vertical="center" wrapText="1"/>
    </xf>
    <xf numFmtId="0" fontId="4" fillId="19" borderId="220" xfId="0" applyNumberFormat="1" applyFont="1" applyFill="1" applyBorder="1" applyAlignment="1">
      <alignment horizontal="center" vertical="center" wrapText="1"/>
    </xf>
    <xf numFmtId="1" fontId="17" fillId="19" borderId="216" xfId="0" applyNumberFormat="1" applyFont="1" applyFill="1" applyBorder="1" applyAlignment="1">
      <alignment horizontal="center" vertical="center" wrapText="1"/>
    </xf>
    <xf numFmtId="1" fontId="17" fillId="19" borderId="217" xfId="0" applyNumberFormat="1" applyFont="1" applyFill="1" applyBorder="1" applyAlignment="1">
      <alignment horizontal="center" vertical="center" wrapText="1"/>
    </xf>
    <xf numFmtId="0" fontId="5" fillId="28" borderId="4" xfId="0" applyNumberFormat="1" applyFont="1" applyFill="1" applyBorder="1" applyAlignment="1">
      <alignment horizontal="center" vertical="center"/>
    </xf>
    <xf numFmtId="0" fontId="5" fillId="28" borderId="4" xfId="0" applyNumberFormat="1" applyFont="1" applyFill="1" applyBorder="1" applyAlignment="1">
      <alignment vertical="center" wrapText="1"/>
    </xf>
    <xf numFmtId="0" fontId="4" fillId="28" borderId="223" xfId="0" applyNumberFormat="1" applyFont="1" applyFill="1" applyBorder="1" applyAlignment="1">
      <alignment horizontal="center" vertical="center" wrapText="1"/>
    </xf>
    <xf numFmtId="0" fontId="3" fillId="28" borderId="222" xfId="0" applyNumberFormat="1" applyFont="1" applyFill="1" applyBorder="1" applyAlignment="1">
      <alignment horizontal="center" vertical="center" wrapText="1"/>
    </xf>
    <xf numFmtId="0" fontId="3" fillId="28" borderId="222" xfId="0" applyNumberFormat="1" applyFont="1" applyFill="1" applyBorder="1" applyAlignment="1">
      <alignment horizontal="center" vertical="center"/>
    </xf>
    <xf numFmtId="0" fontId="3" fillId="28" borderId="4" xfId="0" applyNumberFormat="1" applyFont="1" applyFill="1" applyBorder="1" applyAlignment="1">
      <alignment horizontal="center" vertical="center" wrapText="1"/>
    </xf>
    <xf numFmtId="1" fontId="3" fillId="28" borderId="216" xfId="0" applyNumberFormat="1" applyFont="1" applyFill="1" applyBorder="1" applyAlignment="1">
      <alignment horizontal="center" vertical="center" wrapText="1"/>
    </xf>
    <xf numFmtId="1" fontId="3" fillId="28" borderId="4" xfId="0" applyNumberFormat="1" applyFont="1" applyFill="1" applyBorder="1" applyAlignment="1">
      <alignment horizontal="center" vertical="center" wrapText="1"/>
    </xf>
    <xf numFmtId="0" fontId="4" fillId="28" borderId="4" xfId="3" applyFont="1" applyFill="1" applyBorder="1" applyAlignment="1" applyProtection="1">
      <alignment horizontal="center" vertical="center" wrapText="1"/>
    </xf>
    <xf numFmtId="1" fontId="3" fillId="28" borderId="14" xfId="0" applyNumberFormat="1" applyFont="1" applyFill="1" applyBorder="1" applyAlignment="1">
      <alignment horizontal="center" vertical="center" wrapText="1"/>
    </xf>
    <xf numFmtId="1" fontId="3" fillId="28" borderId="15" xfId="0" applyNumberFormat="1" applyFont="1" applyFill="1" applyBorder="1" applyAlignment="1">
      <alignment horizontal="center" vertical="center" wrapText="1"/>
    </xf>
    <xf numFmtId="1" fontId="3" fillId="28" borderId="31" xfId="0" applyNumberFormat="1" applyFont="1" applyFill="1" applyBorder="1" applyAlignment="1">
      <alignment horizontal="center" vertical="center" wrapText="1"/>
    </xf>
    <xf numFmtId="1" fontId="3" fillId="28" borderId="0" xfId="0" applyNumberFormat="1" applyFont="1" applyFill="1" applyBorder="1" applyAlignment="1">
      <alignment horizontal="center" vertical="center" wrapText="1"/>
    </xf>
    <xf numFmtId="0" fontId="3" fillId="28" borderId="0" xfId="0" applyNumberFormat="1" applyFont="1" applyFill="1" applyAlignment="1">
      <alignment vertical="center" wrapText="1"/>
    </xf>
    <xf numFmtId="0" fontId="5" fillId="28" borderId="0" xfId="0" applyFont="1" applyFill="1" applyAlignment="1">
      <alignment vertical="center" wrapText="1"/>
    </xf>
    <xf numFmtId="0" fontId="9" fillId="0" borderId="222" xfId="0" applyNumberFormat="1" applyFont="1" applyBorder="1" applyAlignment="1">
      <alignment vertical="center"/>
    </xf>
    <xf numFmtId="0" fontId="11" fillId="10" borderId="222" xfId="0" applyNumberFormat="1" applyFont="1" applyFill="1" applyBorder="1" applyAlignment="1">
      <alignment horizontal="center" vertical="center" wrapText="1"/>
    </xf>
    <xf numFmtId="0" fontId="9" fillId="10" borderId="222" xfId="0" applyNumberFormat="1" applyFont="1" applyFill="1" applyBorder="1" applyAlignment="1">
      <alignment horizontal="center" vertical="center" wrapText="1"/>
    </xf>
    <xf numFmtId="0" fontId="9" fillId="0" borderId="222" xfId="0" applyNumberFormat="1" applyFont="1" applyFill="1" applyBorder="1" applyAlignment="1">
      <alignment horizontal="center" vertical="center" wrapText="1"/>
    </xf>
    <xf numFmtId="0" fontId="9" fillId="10" borderId="222" xfId="0" applyNumberFormat="1" applyFont="1" applyFill="1" applyBorder="1" applyAlignment="1">
      <alignment horizontal="center" vertical="center"/>
    </xf>
    <xf numFmtId="0" fontId="11" fillId="20" borderId="216" xfId="3" applyNumberFormat="1" applyFont="1" applyFill="1" applyBorder="1" applyAlignment="1" applyProtection="1">
      <alignment horizontal="center" vertical="center" wrapText="1"/>
    </xf>
    <xf numFmtId="1" fontId="9" fillId="10" borderId="216" xfId="0" applyNumberFormat="1" applyFont="1" applyFill="1" applyBorder="1" applyAlignment="1">
      <alignment horizontal="center" vertical="center" wrapText="1"/>
    </xf>
    <xf numFmtId="9" fontId="11" fillId="3" borderId="217" xfId="4" applyFont="1" applyFill="1" applyBorder="1" applyAlignment="1">
      <alignment horizontal="center" vertical="center" wrapText="1"/>
    </xf>
    <xf numFmtId="0" fontId="11" fillId="7" borderId="216" xfId="0" applyFont="1" applyFill="1" applyBorder="1" applyAlignment="1">
      <alignment horizontal="center" vertical="center"/>
    </xf>
    <xf numFmtId="0" fontId="3" fillId="28" borderId="0" xfId="0" applyNumberFormat="1" applyFont="1" applyFill="1" applyBorder="1" applyAlignment="1">
      <alignment horizontal="center" vertical="center" wrapText="1"/>
    </xf>
    <xf numFmtId="0" fontId="3" fillId="18" borderId="222" xfId="0" applyNumberFormat="1" applyFont="1" applyFill="1" applyBorder="1" applyAlignment="1">
      <alignment horizontal="center" vertical="center" wrapText="1"/>
    </xf>
    <xf numFmtId="0" fontId="11" fillId="18" borderId="222" xfId="0" applyNumberFormat="1" applyFont="1" applyFill="1" applyBorder="1" applyAlignment="1">
      <alignment horizontal="center" vertical="center" wrapText="1"/>
    </xf>
    <xf numFmtId="0" fontId="9" fillId="18" borderId="222" xfId="0" applyNumberFormat="1" applyFont="1" applyFill="1" applyBorder="1" applyAlignment="1">
      <alignment horizontal="center" vertical="center" wrapText="1"/>
    </xf>
    <xf numFmtId="0" fontId="3" fillId="18" borderId="4" xfId="0" applyNumberFormat="1" applyFont="1" applyFill="1" applyBorder="1" applyAlignment="1">
      <alignment horizontal="center" vertical="center" wrapText="1"/>
    </xf>
    <xf numFmtId="1" fontId="3" fillId="18" borderId="216" xfId="0" applyNumberFormat="1" applyFont="1" applyFill="1" applyBorder="1" applyAlignment="1">
      <alignment horizontal="center" vertical="center" wrapText="1"/>
    </xf>
    <xf numFmtId="1" fontId="3" fillId="18" borderId="219" xfId="0" applyNumberFormat="1" applyFont="1" applyFill="1" applyBorder="1" applyAlignment="1">
      <alignment horizontal="center" vertical="center" wrapText="1"/>
    </xf>
    <xf numFmtId="1" fontId="3" fillId="18" borderId="218" xfId="0" applyNumberFormat="1" applyFont="1" applyFill="1" applyBorder="1" applyAlignment="1">
      <alignment horizontal="center" vertical="center" wrapText="1"/>
    </xf>
    <xf numFmtId="1" fontId="3" fillId="18" borderId="220" xfId="0" applyNumberFormat="1" applyFont="1" applyFill="1" applyBorder="1" applyAlignment="1">
      <alignment horizontal="center" vertical="center" wrapText="1"/>
    </xf>
    <xf numFmtId="0" fontId="11" fillId="11" borderId="4" xfId="0" applyNumberFormat="1" applyFont="1" applyFill="1" applyBorder="1" applyAlignment="1">
      <alignment horizontal="center" vertical="center" wrapText="1"/>
    </xf>
    <xf numFmtId="0" fontId="9" fillId="11" borderId="4" xfId="0" applyNumberFormat="1" applyFont="1" applyFill="1" applyBorder="1" applyAlignment="1">
      <alignment horizontal="center" vertical="center" wrapText="1"/>
    </xf>
    <xf numFmtId="1" fontId="3" fillId="11" borderId="216" xfId="0" applyNumberFormat="1" applyFont="1" applyFill="1" applyBorder="1" applyAlignment="1">
      <alignment horizontal="center" vertical="center" wrapText="1"/>
    </xf>
    <xf numFmtId="1" fontId="3" fillId="11" borderId="217" xfId="0" applyNumberFormat="1" applyFont="1" applyFill="1" applyBorder="1" applyAlignment="1">
      <alignment horizontal="center" vertical="center" wrapText="1"/>
    </xf>
    <xf numFmtId="1" fontId="31" fillId="27" borderId="223" xfId="0" applyNumberFormat="1" applyFont="1" applyFill="1" applyBorder="1" applyAlignment="1">
      <alignment horizontal="center" vertical="center" wrapText="1"/>
    </xf>
    <xf numFmtId="0" fontId="11" fillId="19" borderId="221" xfId="3" applyNumberFormat="1" applyFont="1" applyFill="1" applyBorder="1" applyAlignment="1" applyProtection="1">
      <alignment horizontal="center" vertical="center" wrapText="1"/>
    </xf>
    <xf numFmtId="0" fontId="11" fillId="19" borderId="221" xfId="3" quotePrefix="1" applyNumberFormat="1" applyFont="1" applyFill="1" applyBorder="1" applyAlignment="1" applyProtection="1">
      <alignment horizontal="center" vertical="center" wrapText="1"/>
    </xf>
    <xf numFmtId="0" fontId="10" fillId="0" borderId="221" xfId="0" applyFont="1" applyFill="1" applyBorder="1" applyAlignment="1">
      <alignment horizontal="center" vertical="center"/>
    </xf>
    <xf numFmtId="0" fontId="10" fillId="10" borderId="221" xfId="3" applyNumberFormat="1" applyFont="1" applyFill="1" applyBorder="1" applyAlignment="1" applyProtection="1">
      <alignment horizontal="left" vertical="center" wrapText="1"/>
    </xf>
    <xf numFmtId="1" fontId="10" fillId="10" borderId="222" xfId="0" applyNumberFormat="1" applyFont="1" applyFill="1" applyBorder="1" applyAlignment="1">
      <alignment horizontal="center" vertical="center" wrapText="1"/>
    </xf>
    <xf numFmtId="0" fontId="11" fillId="20" borderId="221" xfId="3" applyNumberFormat="1" applyFont="1" applyFill="1" applyBorder="1" applyAlignment="1" applyProtection="1">
      <alignment horizontal="center" vertical="center" wrapText="1"/>
    </xf>
    <xf numFmtId="0" fontId="11" fillId="20" borderId="224" xfId="3" applyNumberFormat="1" applyFont="1" applyFill="1" applyBorder="1" applyAlignment="1" applyProtection="1">
      <alignment horizontal="center" vertical="center" wrapText="1"/>
    </xf>
    <xf numFmtId="49" fontId="11" fillId="0" borderId="49" xfId="0" applyNumberFormat="1" applyFont="1" applyFill="1" applyBorder="1" applyAlignment="1">
      <alignment horizontal="center" vertical="center" wrapText="1"/>
    </xf>
    <xf numFmtId="0" fontId="10" fillId="10" borderId="221" xfId="0" applyFont="1" applyFill="1" applyBorder="1" applyAlignment="1">
      <alignment vertical="center" wrapText="1"/>
    </xf>
    <xf numFmtId="1" fontId="10" fillId="10" borderId="224" xfId="0" applyNumberFormat="1" applyFont="1" applyFill="1" applyBorder="1" applyAlignment="1">
      <alignment horizontal="center" vertical="center" wrapText="1"/>
    </xf>
    <xf numFmtId="9" fontId="11" fillId="3" borderId="225" xfId="4" applyFont="1" applyFill="1" applyBorder="1" applyAlignment="1">
      <alignment horizontal="center" vertical="center" wrapText="1"/>
    </xf>
    <xf numFmtId="0" fontId="9" fillId="7" borderId="224" xfId="5" applyNumberFormat="1" applyFont="1" applyFill="1" applyBorder="1" applyAlignment="1">
      <alignment horizontal="center" vertical="center" wrapText="1"/>
    </xf>
    <xf numFmtId="0" fontId="9" fillId="0" borderId="226" xfId="0" applyNumberFormat="1" applyFont="1" applyBorder="1" applyAlignment="1">
      <alignment vertical="center"/>
    </xf>
    <xf numFmtId="0" fontId="17" fillId="4" borderId="227" xfId="0" applyFont="1" applyFill="1" applyBorder="1" applyAlignment="1">
      <alignment horizontal="center" vertical="center"/>
    </xf>
    <xf numFmtId="0" fontId="10" fillId="10" borderId="227" xfId="3" applyNumberFormat="1" applyFont="1" applyFill="1" applyBorder="1" applyAlignment="1" applyProtection="1">
      <alignment horizontal="left" vertical="center" wrapText="1"/>
    </xf>
    <xf numFmtId="0" fontId="11" fillId="10" borderId="226" xfId="0" applyNumberFormat="1" applyFont="1" applyFill="1" applyBorder="1" applyAlignment="1">
      <alignment horizontal="center" vertical="center" wrapText="1"/>
    </xf>
    <xf numFmtId="0" fontId="9" fillId="10" borderId="226" xfId="0" applyNumberFormat="1" applyFont="1" applyFill="1" applyBorder="1" applyAlignment="1">
      <alignment horizontal="center" vertical="center" wrapText="1"/>
    </xf>
    <xf numFmtId="1" fontId="10" fillId="10" borderId="226" xfId="0" applyNumberFormat="1" applyFont="1" applyFill="1" applyBorder="1" applyAlignment="1">
      <alignment horizontal="center" vertical="center" wrapText="1"/>
    </xf>
    <xf numFmtId="0" fontId="9" fillId="10" borderId="226" xfId="0" applyNumberFormat="1" applyFont="1" applyFill="1" applyBorder="1" applyAlignment="1">
      <alignment horizontal="center" vertical="center"/>
    </xf>
    <xf numFmtId="0" fontId="11" fillId="20" borderId="227" xfId="3" applyNumberFormat="1" applyFont="1" applyFill="1" applyBorder="1" applyAlignment="1" applyProtection="1">
      <alignment horizontal="center" vertical="center" wrapText="1"/>
    </xf>
    <xf numFmtId="0" fontId="11" fillId="20" borderId="228" xfId="3" applyNumberFormat="1" applyFont="1" applyFill="1" applyBorder="1" applyAlignment="1" applyProtection="1">
      <alignment horizontal="center" vertical="center" wrapText="1"/>
    </xf>
    <xf numFmtId="49" fontId="11" fillId="0" borderId="227" xfId="0" applyNumberFormat="1" applyFont="1" applyFill="1" applyBorder="1" applyAlignment="1">
      <alignment horizontal="center" vertical="center" wrapText="1"/>
    </xf>
    <xf numFmtId="0" fontId="10" fillId="10" borderId="227" xfId="3" applyFont="1" applyFill="1" applyBorder="1" applyAlignment="1" applyProtection="1">
      <alignment horizontal="center" vertical="center" wrapText="1"/>
    </xf>
    <xf numFmtId="0" fontId="10" fillId="10" borderId="227" xfId="0" applyFont="1" applyFill="1" applyBorder="1" applyAlignment="1">
      <alignment vertical="center" wrapText="1"/>
    </xf>
    <xf numFmtId="0" fontId="17" fillId="4" borderId="228" xfId="3" applyFont="1" applyFill="1" applyBorder="1" applyAlignment="1" applyProtection="1">
      <alignment horizontal="center" vertical="center" wrapText="1"/>
    </xf>
    <xf numFmtId="0" fontId="10" fillId="0" borderId="227" xfId="0" applyFont="1" applyFill="1" applyBorder="1" applyAlignment="1">
      <alignment horizontal="center" vertical="center"/>
    </xf>
    <xf numFmtId="1" fontId="10" fillId="10" borderId="228" xfId="0" applyNumberFormat="1" applyFont="1" applyFill="1" applyBorder="1" applyAlignment="1">
      <alignment horizontal="center" vertical="center" wrapText="1"/>
    </xf>
    <xf numFmtId="0" fontId="11" fillId="19" borderId="226" xfId="0" applyNumberFormat="1" applyFont="1" applyFill="1" applyBorder="1" applyAlignment="1">
      <alignment horizontal="center" vertical="center" wrapText="1"/>
    </xf>
    <xf numFmtId="0" fontId="11" fillId="19" borderId="227" xfId="3" applyNumberFormat="1" applyFont="1" applyFill="1" applyBorder="1" applyAlignment="1" applyProtection="1">
      <alignment horizontal="center" vertical="center" wrapText="1"/>
    </xf>
    <xf numFmtId="0" fontId="11" fillId="19" borderId="227" xfId="3" quotePrefix="1" applyNumberFormat="1" applyFont="1" applyFill="1" applyBorder="1" applyAlignment="1" applyProtection="1">
      <alignment horizontal="center" vertical="center" wrapText="1"/>
    </xf>
    <xf numFmtId="0" fontId="4" fillId="19" borderId="226" xfId="0" applyNumberFormat="1" applyFont="1" applyFill="1" applyBorder="1" applyAlignment="1">
      <alignment vertical="center" wrapText="1"/>
    </xf>
    <xf numFmtId="0" fontId="4" fillId="19" borderId="226" xfId="0" applyNumberFormat="1" applyFont="1" applyFill="1" applyBorder="1" applyAlignment="1">
      <alignment horizontal="center" vertical="center"/>
    </xf>
    <xf numFmtId="0" fontId="4" fillId="19" borderId="226" xfId="0" applyNumberFormat="1" applyFont="1" applyFill="1" applyBorder="1" applyAlignment="1">
      <alignment horizontal="center" vertical="center" wrapText="1"/>
    </xf>
    <xf numFmtId="0" fontId="17" fillId="19" borderId="227" xfId="0" applyNumberFormat="1" applyFont="1" applyFill="1" applyBorder="1" applyAlignment="1">
      <alignment horizontal="center" vertical="center" wrapText="1"/>
    </xf>
    <xf numFmtId="0" fontId="4" fillId="19" borderId="229" xfId="0" applyNumberFormat="1" applyFont="1" applyFill="1" applyBorder="1" applyAlignment="1">
      <alignment horizontal="center" vertical="center" wrapText="1"/>
    </xf>
    <xf numFmtId="1" fontId="17" fillId="19" borderId="224" xfId="0" applyNumberFormat="1" applyFont="1" applyFill="1" applyBorder="1" applyAlignment="1">
      <alignment horizontal="center" vertical="center" wrapText="1"/>
    </xf>
    <xf numFmtId="1" fontId="17" fillId="19" borderId="225" xfId="0" applyNumberFormat="1" applyFont="1" applyFill="1" applyBorder="1" applyAlignment="1">
      <alignment horizontal="center" vertical="center" wrapText="1"/>
    </xf>
    <xf numFmtId="1" fontId="17" fillId="3" borderId="225" xfId="0" applyNumberFormat="1" applyFont="1" applyFill="1" applyBorder="1" applyAlignment="1">
      <alignment horizontal="center" vertical="center" wrapText="1"/>
    </xf>
    <xf numFmtId="1" fontId="17" fillId="3" borderId="4" xfId="0" applyNumberFormat="1" applyFont="1" applyFill="1" applyBorder="1" applyAlignment="1">
      <alignment horizontal="center" vertical="center" wrapText="1"/>
    </xf>
    <xf numFmtId="1" fontId="9" fillId="10" borderId="228" xfId="0" applyNumberFormat="1" applyFont="1" applyFill="1" applyBorder="1" applyAlignment="1">
      <alignment horizontal="center" vertical="center" wrapText="1"/>
    </xf>
    <xf numFmtId="9" fontId="11" fillId="3" borderId="230" xfId="4" applyFont="1" applyFill="1" applyBorder="1" applyAlignment="1">
      <alignment horizontal="center" vertical="center" wrapText="1"/>
    </xf>
    <xf numFmtId="0" fontId="9" fillId="7" borderId="228" xfId="5" applyNumberFormat="1" applyFont="1" applyFill="1" applyBorder="1" applyAlignment="1">
      <alignment horizontal="center" vertical="center" wrapText="1"/>
    </xf>
    <xf numFmtId="0" fontId="9" fillId="0" borderId="231" xfId="0" applyNumberFormat="1" applyFont="1" applyBorder="1" applyAlignment="1">
      <alignment vertical="center"/>
    </xf>
    <xf numFmtId="0" fontId="11" fillId="10" borderId="231" xfId="0" applyNumberFormat="1" applyFont="1" applyFill="1" applyBorder="1" applyAlignment="1">
      <alignment horizontal="center" vertical="center" wrapText="1"/>
    </xf>
    <xf numFmtId="0" fontId="9" fillId="10" borderId="231" xfId="0" applyNumberFormat="1" applyFont="1" applyFill="1" applyBorder="1" applyAlignment="1">
      <alignment horizontal="center" vertical="center" wrapText="1"/>
    </xf>
    <xf numFmtId="1" fontId="10" fillId="10" borderId="231" xfId="0" applyNumberFormat="1" applyFont="1" applyFill="1" applyBorder="1" applyAlignment="1">
      <alignment horizontal="center" vertical="center" wrapText="1"/>
    </xf>
    <xf numFmtId="0" fontId="9" fillId="10" borderId="231" xfId="0" applyNumberFormat="1" applyFont="1" applyFill="1" applyBorder="1" applyAlignment="1">
      <alignment horizontal="center" vertical="center"/>
    </xf>
    <xf numFmtId="0" fontId="11" fillId="20" borderId="232" xfId="3" applyNumberFormat="1" applyFont="1" applyFill="1" applyBorder="1" applyAlignment="1" applyProtection="1">
      <alignment horizontal="center" vertical="center" wrapText="1"/>
    </xf>
    <xf numFmtId="0" fontId="11" fillId="20" borderId="233" xfId="3" applyNumberFormat="1" applyFont="1" applyFill="1" applyBorder="1" applyAlignment="1" applyProtection="1">
      <alignment horizontal="center" vertical="center" wrapText="1"/>
    </xf>
    <xf numFmtId="49" fontId="11" fillId="0" borderId="232" xfId="0" applyNumberFormat="1" applyFont="1" applyFill="1" applyBorder="1" applyAlignment="1">
      <alignment horizontal="center" vertical="center" wrapText="1"/>
    </xf>
    <xf numFmtId="0" fontId="10" fillId="10" borderId="232" xfId="3" applyFont="1" applyFill="1" applyBorder="1" applyAlignment="1" applyProtection="1">
      <alignment horizontal="center" vertical="center" wrapText="1"/>
    </xf>
    <xf numFmtId="1" fontId="9" fillId="10" borderId="233" xfId="0" applyNumberFormat="1" applyFont="1" applyFill="1" applyBorder="1" applyAlignment="1">
      <alignment horizontal="center" vertical="center" wrapText="1"/>
    </xf>
    <xf numFmtId="0" fontId="11" fillId="19" borderId="231" xfId="0" applyNumberFormat="1" applyFont="1" applyFill="1" applyBorder="1" applyAlignment="1">
      <alignment horizontal="center" vertical="center" wrapText="1"/>
    </xf>
    <xf numFmtId="0" fontId="11" fillId="19" borderId="232" xfId="3" applyNumberFormat="1" applyFont="1" applyFill="1" applyBorder="1" applyAlignment="1" applyProtection="1">
      <alignment horizontal="center" vertical="center" wrapText="1"/>
    </xf>
    <xf numFmtId="0" fontId="11" fillId="19" borderId="232" xfId="3" quotePrefix="1" applyNumberFormat="1" applyFont="1" applyFill="1" applyBorder="1" applyAlignment="1" applyProtection="1">
      <alignment horizontal="center" vertical="center" wrapText="1"/>
    </xf>
    <xf numFmtId="0" fontId="4" fillId="19" borderId="231" xfId="0" applyNumberFormat="1" applyFont="1" applyFill="1" applyBorder="1" applyAlignment="1">
      <alignment vertical="center" wrapText="1"/>
    </xf>
    <xf numFmtId="0" fontId="4" fillId="19" borderId="231" xfId="0" applyNumberFormat="1" applyFont="1" applyFill="1" applyBorder="1" applyAlignment="1">
      <alignment horizontal="center" vertical="center"/>
    </xf>
    <xf numFmtId="0" fontId="4" fillId="19" borderId="231" xfId="0" applyNumberFormat="1" applyFont="1" applyFill="1" applyBorder="1" applyAlignment="1">
      <alignment horizontal="center" vertical="center" wrapText="1"/>
    </xf>
    <xf numFmtId="0" fontId="17" fillId="19" borderId="232" xfId="0" applyNumberFormat="1" applyFont="1" applyFill="1" applyBorder="1" applyAlignment="1">
      <alignment horizontal="center" vertical="center" wrapText="1"/>
    </xf>
    <xf numFmtId="1" fontId="17" fillId="19" borderId="228" xfId="0" applyNumberFormat="1" applyFont="1" applyFill="1" applyBorder="1" applyAlignment="1">
      <alignment horizontal="center" vertical="center" wrapText="1"/>
    </xf>
    <xf numFmtId="1" fontId="17" fillId="19" borderId="230" xfId="0" applyNumberFormat="1" applyFont="1" applyFill="1" applyBorder="1" applyAlignment="1">
      <alignment horizontal="center" vertical="center" wrapText="1"/>
    </xf>
    <xf numFmtId="0" fontId="10" fillId="10" borderId="230" xfId="3" applyFont="1" applyFill="1" applyBorder="1" applyAlignment="1" applyProtection="1">
      <alignment horizontal="center" vertical="center" wrapText="1"/>
    </xf>
    <xf numFmtId="0" fontId="10" fillId="0" borderId="4" xfId="3" applyNumberFormat="1" applyFont="1" applyFill="1" applyBorder="1" applyAlignment="1" applyProtection="1">
      <alignment horizontal="left" vertical="center" wrapText="1"/>
    </xf>
    <xf numFmtId="0" fontId="10" fillId="10" borderId="234" xfId="3" applyFont="1" applyFill="1" applyBorder="1" applyAlignment="1" applyProtection="1">
      <alignment horizontal="center" vertical="center" wrapText="1"/>
    </xf>
    <xf numFmtId="0" fontId="9" fillId="0" borderId="0" xfId="0" applyFont="1" applyFill="1" applyBorder="1" applyAlignment="1">
      <alignment horizontal="center" vertical="center"/>
    </xf>
    <xf numFmtId="9" fontId="11" fillId="3" borderId="235" xfId="4" applyFont="1" applyFill="1" applyBorder="1" applyAlignment="1">
      <alignment horizontal="center" vertical="center" wrapText="1"/>
    </xf>
    <xf numFmtId="0" fontId="9" fillId="7" borderId="233" xfId="5" applyNumberFormat="1" applyFont="1" applyFill="1" applyBorder="1" applyAlignment="1">
      <alignment horizontal="center" vertical="center" wrapText="1"/>
    </xf>
    <xf numFmtId="0" fontId="9" fillId="0" borderId="236" xfId="0" applyNumberFormat="1" applyFont="1" applyBorder="1" applyAlignment="1">
      <alignment vertical="center"/>
    </xf>
    <xf numFmtId="0" fontId="10" fillId="0" borderId="4" xfId="0" applyFont="1" applyFill="1" applyBorder="1" applyAlignment="1">
      <alignment horizontal="center" vertical="center" wrapText="1"/>
    </xf>
    <xf numFmtId="0" fontId="11" fillId="10" borderId="236" xfId="0" applyNumberFormat="1" applyFont="1" applyFill="1" applyBorder="1" applyAlignment="1">
      <alignment horizontal="center" vertical="center" wrapText="1"/>
    </xf>
    <xf numFmtId="0" fontId="9" fillId="10" borderId="236" xfId="0" applyNumberFormat="1" applyFont="1" applyFill="1" applyBorder="1" applyAlignment="1">
      <alignment horizontal="center" vertical="center" wrapText="1"/>
    </xf>
    <xf numFmtId="1" fontId="10" fillId="10" borderId="236" xfId="0" applyNumberFormat="1" applyFont="1" applyFill="1" applyBorder="1" applyAlignment="1">
      <alignment horizontal="center" vertical="center" wrapText="1"/>
    </xf>
    <xf numFmtId="0" fontId="9" fillId="10" borderId="236" xfId="0" applyNumberFormat="1" applyFont="1" applyFill="1" applyBorder="1" applyAlignment="1">
      <alignment horizontal="center" vertical="center"/>
    </xf>
    <xf numFmtId="2" fontId="10" fillId="10" borderId="4" xfId="0" applyNumberFormat="1" applyFont="1" applyFill="1" applyBorder="1" applyAlignment="1">
      <alignment horizontal="center" vertical="center" wrapText="1"/>
    </xf>
    <xf numFmtId="0" fontId="6" fillId="4" borderId="4" xfId="3" applyNumberFormat="1" applyFont="1" applyFill="1" applyBorder="1" applyAlignment="1" applyProtection="1">
      <alignment horizontal="center" vertical="center" wrapText="1"/>
    </xf>
    <xf numFmtId="0" fontId="4" fillId="4" borderId="4" xfId="3" applyNumberFormat="1" applyFont="1" applyFill="1" applyBorder="1" applyAlignment="1" applyProtection="1">
      <alignment vertical="center" wrapText="1"/>
    </xf>
    <xf numFmtId="0" fontId="11" fillId="19" borderId="236" xfId="0" applyNumberFormat="1" applyFont="1" applyFill="1" applyBorder="1" applyAlignment="1">
      <alignment horizontal="center" vertical="center" wrapText="1"/>
    </xf>
    <xf numFmtId="0" fontId="11" fillId="19" borderId="237" xfId="3" applyNumberFormat="1" applyFont="1" applyFill="1" applyBorder="1" applyAlignment="1" applyProtection="1">
      <alignment horizontal="center" vertical="center" wrapText="1"/>
    </xf>
    <xf numFmtId="0" fontId="11" fillId="19" borderId="237" xfId="3" quotePrefix="1" applyNumberFormat="1" applyFont="1" applyFill="1" applyBorder="1" applyAlignment="1" applyProtection="1">
      <alignment horizontal="center" vertical="center" wrapText="1"/>
    </xf>
    <xf numFmtId="0" fontId="4" fillId="19" borderId="236" xfId="0" applyNumberFormat="1" applyFont="1" applyFill="1" applyBorder="1" applyAlignment="1">
      <alignment vertical="center" wrapText="1"/>
    </xf>
    <xf numFmtId="0" fontId="4" fillId="19" borderId="236" xfId="0" applyNumberFormat="1" applyFont="1" applyFill="1" applyBorder="1" applyAlignment="1">
      <alignment horizontal="center" vertical="center"/>
    </xf>
    <xf numFmtId="0" fontId="4" fillId="19" borderId="236" xfId="0" applyNumberFormat="1" applyFont="1" applyFill="1" applyBorder="1" applyAlignment="1">
      <alignment horizontal="center" vertical="center" wrapText="1"/>
    </xf>
    <xf numFmtId="0" fontId="17" fillId="19" borderId="237" xfId="0" applyNumberFormat="1" applyFont="1" applyFill="1" applyBorder="1" applyAlignment="1">
      <alignment horizontal="center" vertical="center" wrapText="1"/>
    </xf>
    <xf numFmtId="0" fontId="4" fillId="19" borderId="238" xfId="0" applyNumberFormat="1" applyFont="1" applyFill="1" applyBorder="1" applyAlignment="1">
      <alignment horizontal="center" vertical="center" wrapText="1"/>
    </xf>
    <xf numFmtId="1" fontId="17" fillId="19" borderId="233" xfId="0" applyNumberFormat="1" applyFont="1" applyFill="1" applyBorder="1" applyAlignment="1">
      <alignment horizontal="center" vertical="center" wrapText="1"/>
    </xf>
    <xf numFmtId="1" fontId="17" fillId="19" borderId="235" xfId="0" applyNumberFormat="1" applyFont="1" applyFill="1" applyBorder="1" applyAlignment="1">
      <alignment horizontal="center" vertical="center" wrapText="1"/>
    </xf>
    <xf numFmtId="0" fontId="11" fillId="10" borderId="237" xfId="0" applyFont="1" applyFill="1" applyBorder="1" applyAlignment="1">
      <alignment horizontal="left" vertical="center" wrapText="1"/>
    </xf>
    <xf numFmtId="1" fontId="9" fillId="10" borderId="236" xfId="0" applyNumberFormat="1" applyFont="1" applyFill="1" applyBorder="1" applyAlignment="1">
      <alignment horizontal="center" vertical="center" wrapText="1"/>
    </xf>
    <xf numFmtId="1" fontId="6" fillId="10" borderId="236" xfId="0" applyNumberFormat="1" applyFont="1" applyFill="1" applyBorder="1" applyAlignment="1">
      <alignment horizontal="center" vertical="center" wrapText="1"/>
    </xf>
    <xf numFmtId="1" fontId="11" fillId="0" borderId="237" xfId="0" applyNumberFormat="1" applyFont="1" applyFill="1" applyBorder="1" applyAlignment="1">
      <alignment horizontal="center" vertical="center" wrapText="1"/>
    </xf>
    <xf numFmtId="1" fontId="19" fillId="0" borderId="238" xfId="0" applyNumberFormat="1" applyFont="1" applyFill="1" applyBorder="1" applyAlignment="1">
      <alignment horizontal="center" vertical="center"/>
    </xf>
    <xf numFmtId="1" fontId="9" fillId="0" borderId="233" xfId="0" applyNumberFormat="1" applyFont="1" applyFill="1" applyBorder="1" applyAlignment="1">
      <alignment horizontal="center" vertical="center" wrapText="1"/>
    </xf>
    <xf numFmtId="9" fontId="9" fillId="3" borderId="235" xfId="1" applyFont="1" applyFill="1" applyBorder="1" applyAlignment="1">
      <alignment horizontal="center" vertical="center" wrapText="1"/>
    </xf>
    <xf numFmtId="0" fontId="9" fillId="3" borderId="235" xfId="0" applyNumberFormat="1" applyFont="1" applyFill="1" applyBorder="1" applyAlignment="1">
      <alignment horizontal="center" vertical="center" wrapText="1"/>
    </xf>
    <xf numFmtId="0" fontId="9" fillId="7" borderId="233" xfId="0" applyNumberFormat="1" applyFont="1" applyFill="1" applyBorder="1" applyAlignment="1">
      <alignment horizontal="center" vertical="center" wrapText="1"/>
    </xf>
    <xf numFmtId="0" fontId="11" fillId="0" borderId="231" xfId="0" applyNumberFormat="1" applyFont="1" applyFill="1" applyBorder="1" applyAlignment="1">
      <alignment horizontal="left" vertical="center" wrapText="1"/>
    </xf>
    <xf numFmtId="0" fontId="17" fillId="0" borderId="4" xfId="3" applyFont="1" applyFill="1" applyBorder="1" applyAlignment="1" applyProtection="1">
      <alignment horizontal="center" vertical="center" wrapText="1"/>
    </xf>
    <xf numFmtId="0" fontId="17" fillId="4" borderId="4" xfId="3" applyFont="1" applyFill="1" applyBorder="1" applyAlignment="1" applyProtection="1">
      <alignment vertical="center" wrapText="1"/>
    </xf>
    <xf numFmtId="1" fontId="17" fillId="4" borderId="231" xfId="0" applyNumberFormat="1" applyFont="1" applyFill="1" applyBorder="1" applyAlignment="1">
      <alignment vertical="center" wrapText="1"/>
    </xf>
    <xf numFmtId="0" fontId="17" fillId="4" borderId="231" xfId="0" applyNumberFormat="1" applyFont="1" applyFill="1" applyBorder="1" applyAlignment="1">
      <alignment horizontal="center" vertical="center" wrapText="1"/>
    </xf>
    <xf numFmtId="1" fontId="17" fillId="4" borderId="231" xfId="0" applyNumberFormat="1" applyFont="1" applyFill="1" applyBorder="1" applyAlignment="1">
      <alignment vertical="center"/>
    </xf>
    <xf numFmtId="49" fontId="17" fillId="4" borderId="232" xfId="3" applyNumberFormat="1" applyFont="1" applyFill="1" applyBorder="1" applyAlignment="1" applyProtection="1">
      <alignment horizontal="center" vertical="center" wrapText="1"/>
    </xf>
    <xf numFmtId="0" fontId="17" fillId="4" borderId="232" xfId="0" applyFont="1" applyFill="1" applyBorder="1" applyAlignment="1">
      <alignment horizontal="center" vertical="center" wrapText="1"/>
    </xf>
    <xf numFmtId="1" fontId="17" fillId="4" borderId="232" xfId="0" applyNumberFormat="1" applyFont="1" applyFill="1" applyBorder="1" applyAlignment="1">
      <alignment horizontal="center" vertical="center" wrapText="1"/>
    </xf>
    <xf numFmtId="1" fontId="17" fillId="4" borderId="233" xfId="0" applyNumberFormat="1" applyFont="1" applyFill="1" applyBorder="1" applyAlignment="1">
      <alignment horizontal="center" vertical="center" wrapText="1"/>
    </xf>
    <xf numFmtId="0" fontId="17" fillId="4" borderId="232" xfId="3" applyFont="1" applyFill="1" applyBorder="1" applyAlignment="1" applyProtection="1">
      <alignment horizontal="center" vertical="center" wrapText="1"/>
    </xf>
    <xf numFmtId="9" fontId="17" fillId="3" borderId="230" xfId="4" applyFont="1" applyFill="1" applyBorder="1" applyAlignment="1">
      <alignment horizontal="center" vertical="center" wrapText="1"/>
    </xf>
    <xf numFmtId="0" fontId="17" fillId="7" borderId="4" xfId="8" applyNumberFormat="1" applyFont="1" applyFill="1" applyBorder="1" applyAlignment="1">
      <alignment horizontal="center" vertical="center" wrapText="1"/>
    </xf>
    <xf numFmtId="0" fontId="17" fillId="7" borderId="233" xfId="8" applyNumberFormat="1" applyFont="1" applyFill="1" applyBorder="1" applyAlignment="1">
      <alignment horizontal="center" vertical="center" wrapText="1"/>
    </xf>
    <xf numFmtId="9" fontId="17" fillId="3" borderId="235" xfId="4" applyFont="1" applyFill="1" applyBorder="1" applyAlignment="1">
      <alignment horizontal="center" vertical="center" wrapText="1"/>
    </xf>
    <xf numFmtId="0" fontId="8" fillId="0" borderId="0" xfId="0" applyNumberFormat="1" applyFont="1" applyAlignment="1">
      <alignment vertical="center" wrapText="1"/>
    </xf>
    <xf numFmtId="0" fontId="30" fillId="0" borderId="0" xfId="0" applyFont="1" applyAlignment="1">
      <alignment vertical="center" wrapText="1"/>
    </xf>
    <xf numFmtId="0" fontId="11" fillId="8" borderId="236" xfId="0" applyNumberFormat="1" applyFont="1" applyFill="1" applyBorder="1" applyAlignment="1">
      <alignment horizontal="center" vertical="center" wrapText="1"/>
    </xf>
    <xf numFmtId="0" fontId="9" fillId="8" borderId="236" xfId="0" applyNumberFormat="1" applyFont="1" applyFill="1" applyBorder="1" applyAlignment="1">
      <alignment horizontal="center" vertical="center" wrapText="1"/>
    </xf>
    <xf numFmtId="0" fontId="3" fillId="8" borderId="236" xfId="0" applyNumberFormat="1" applyFont="1" applyFill="1" applyBorder="1" applyAlignment="1">
      <alignment vertical="center" wrapText="1"/>
    </xf>
    <xf numFmtId="0" fontId="3" fillId="8" borderId="236" xfId="0" applyNumberFormat="1" applyFont="1" applyFill="1" applyBorder="1" applyAlignment="1">
      <alignment horizontal="center" vertical="center" wrapText="1"/>
    </xf>
    <xf numFmtId="0" fontId="3" fillId="8" borderId="236" xfId="0" applyNumberFormat="1" applyFont="1" applyFill="1" applyBorder="1" applyAlignment="1">
      <alignment horizontal="center" vertical="center"/>
    </xf>
    <xf numFmtId="0" fontId="4" fillId="8" borderId="237" xfId="3" applyNumberFormat="1" applyFont="1" applyFill="1" applyBorder="1" applyAlignment="1" applyProtection="1">
      <alignment horizontal="center" vertical="center" wrapText="1"/>
    </xf>
    <xf numFmtId="49" fontId="4" fillId="8" borderId="239" xfId="3" applyNumberFormat="1" applyFont="1" applyFill="1" applyBorder="1" applyAlignment="1" applyProtection="1">
      <alignment horizontal="center" vertical="center" wrapText="1"/>
    </xf>
    <xf numFmtId="1" fontId="17" fillId="8" borderId="237" xfId="0" applyNumberFormat="1" applyFont="1" applyFill="1" applyBorder="1" applyAlignment="1">
      <alignment horizontal="center" vertical="center" wrapText="1"/>
    </xf>
    <xf numFmtId="1" fontId="17" fillId="8" borderId="239" xfId="0" applyNumberFormat="1" applyFont="1" applyFill="1" applyBorder="1" applyAlignment="1">
      <alignment horizontal="center" vertical="center" wrapText="1"/>
    </xf>
    <xf numFmtId="0" fontId="11" fillId="8" borderId="235" xfId="3" applyFont="1" applyFill="1" applyBorder="1" applyAlignment="1" applyProtection="1">
      <alignment vertical="center" wrapText="1"/>
    </xf>
    <xf numFmtId="1" fontId="9" fillId="8" borderId="240" xfId="0" applyNumberFormat="1" applyFont="1" applyFill="1" applyBorder="1" applyAlignment="1">
      <alignment vertical="center" wrapText="1"/>
    </xf>
    <xf numFmtId="1" fontId="9" fillId="8" borderId="241" xfId="0" applyNumberFormat="1" applyFont="1" applyFill="1" applyBorder="1" applyAlignment="1">
      <alignment vertical="center" wrapText="1"/>
    </xf>
    <xf numFmtId="1" fontId="9" fillId="8" borderId="242" xfId="0" applyNumberFormat="1" applyFont="1" applyFill="1" applyBorder="1" applyAlignment="1">
      <alignment vertical="center" wrapText="1"/>
    </xf>
    <xf numFmtId="1" fontId="9" fillId="8" borderId="243" xfId="0" applyNumberFormat="1" applyFont="1" applyFill="1" applyBorder="1" applyAlignment="1">
      <alignment vertical="center" wrapText="1"/>
    </xf>
    <xf numFmtId="49" fontId="11" fillId="8" borderId="244" xfId="3" applyNumberFormat="1" applyFont="1" applyFill="1" applyBorder="1" applyAlignment="1" applyProtection="1">
      <alignment horizontal="left" vertical="center" wrapText="1"/>
    </xf>
    <xf numFmtId="0" fontId="31" fillId="27" borderId="244" xfId="3" applyFont="1" applyFill="1" applyBorder="1" applyAlignment="1" applyProtection="1">
      <alignment horizontal="center" vertical="center" wrapText="1"/>
    </xf>
    <xf numFmtId="0" fontId="31" fillId="27" borderId="244" xfId="3" applyFont="1" applyFill="1" applyBorder="1" applyAlignment="1" applyProtection="1">
      <alignment vertical="center" wrapText="1"/>
    </xf>
    <xf numFmtId="1" fontId="31" fillId="27" borderId="245" xfId="0" applyNumberFormat="1" applyFont="1" applyFill="1" applyBorder="1" applyAlignment="1">
      <alignment horizontal="center" vertical="center" wrapText="1"/>
    </xf>
    <xf numFmtId="0" fontId="31" fillId="27" borderId="246" xfId="0" applyNumberFormat="1" applyFont="1" applyFill="1" applyBorder="1" applyAlignment="1">
      <alignment horizontal="center" vertical="center" wrapText="1"/>
    </xf>
    <xf numFmtId="1" fontId="31" fillId="27" borderId="246" xfId="0" applyNumberFormat="1" applyFont="1" applyFill="1" applyBorder="1" applyAlignment="1">
      <alignment horizontal="center" vertical="center" wrapText="1"/>
    </xf>
    <xf numFmtId="1" fontId="31" fillId="27" borderId="246" xfId="0" applyNumberFormat="1" applyFont="1" applyFill="1" applyBorder="1" applyAlignment="1">
      <alignment horizontal="center" vertical="center"/>
    </xf>
    <xf numFmtId="1" fontId="31" fillId="27" borderId="233" xfId="0" applyNumberFormat="1" applyFont="1" applyFill="1" applyBorder="1" applyAlignment="1">
      <alignment horizontal="center" vertical="center" wrapText="1"/>
    </xf>
    <xf numFmtId="9" fontId="31" fillId="27" borderId="235" xfId="4" applyFont="1" applyFill="1" applyBorder="1" applyAlignment="1">
      <alignment horizontal="center" vertical="center" wrapText="1"/>
    </xf>
    <xf numFmtId="0" fontId="31" fillId="27" borderId="233" xfId="5" applyNumberFormat="1" applyFont="1" applyFill="1" applyBorder="1" applyAlignment="1">
      <alignment horizontal="center" vertical="center" wrapText="1"/>
    </xf>
    <xf numFmtId="0" fontId="11" fillId="19" borderId="246" xfId="0" applyNumberFormat="1" applyFont="1" applyFill="1" applyBorder="1" applyAlignment="1">
      <alignment horizontal="center" vertical="center" wrapText="1"/>
    </xf>
    <xf numFmtId="0" fontId="11" fillId="19" borderId="244" xfId="3" applyNumberFormat="1" applyFont="1" applyFill="1" applyBorder="1" applyAlignment="1" applyProtection="1">
      <alignment horizontal="center" vertical="center" wrapText="1"/>
    </xf>
    <xf numFmtId="0" fontId="11" fillId="19" borderId="244" xfId="3" quotePrefix="1" applyNumberFormat="1" applyFont="1" applyFill="1" applyBorder="1" applyAlignment="1" applyProtection="1">
      <alignment horizontal="center" vertical="center" wrapText="1"/>
    </xf>
    <xf numFmtId="0" fontId="4" fillId="19" borderId="246" xfId="0" applyNumberFormat="1" applyFont="1" applyFill="1" applyBorder="1" applyAlignment="1">
      <alignment horizontal="center" vertical="center"/>
    </xf>
    <xf numFmtId="0" fontId="4" fillId="19" borderId="246" xfId="0" applyNumberFormat="1" applyFont="1" applyFill="1" applyBorder="1" applyAlignment="1">
      <alignment horizontal="center" vertical="center" wrapText="1"/>
    </xf>
    <xf numFmtId="0" fontId="17" fillId="19" borderId="244" xfId="0" applyNumberFormat="1" applyFont="1" applyFill="1" applyBorder="1" applyAlignment="1">
      <alignment horizontal="center" vertical="center" wrapText="1"/>
    </xf>
    <xf numFmtId="0" fontId="4" fillId="19" borderId="243" xfId="0" applyNumberFormat="1" applyFont="1" applyFill="1" applyBorder="1" applyAlignment="1">
      <alignment horizontal="center" vertical="center" wrapText="1"/>
    </xf>
    <xf numFmtId="0" fontId="9" fillId="0" borderId="246" xfId="0" applyNumberFormat="1" applyFont="1" applyBorder="1" applyAlignment="1">
      <alignment vertical="center"/>
    </xf>
    <xf numFmtId="0" fontId="10" fillId="0" borderId="244" xfId="0" applyFont="1" applyFill="1" applyBorder="1" applyAlignment="1">
      <alignment horizontal="center" vertical="center"/>
    </xf>
    <xf numFmtId="0" fontId="11" fillId="10" borderId="244" xfId="3" applyNumberFormat="1" applyFont="1" applyFill="1" applyBorder="1" applyAlignment="1" applyProtection="1">
      <alignment horizontal="left" vertical="center" wrapText="1"/>
    </xf>
    <xf numFmtId="0" fontId="11" fillId="10" borderId="246" xfId="0" applyNumberFormat="1" applyFont="1" applyFill="1" applyBorder="1" applyAlignment="1">
      <alignment horizontal="center" vertical="center" wrapText="1"/>
    </xf>
    <xf numFmtId="0" fontId="9" fillId="10" borderId="246" xfId="0" applyNumberFormat="1" applyFont="1" applyFill="1" applyBorder="1" applyAlignment="1">
      <alignment horizontal="center" vertical="center" wrapText="1"/>
    </xf>
    <xf numFmtId="0" fontId="9" fillId="10" borderId="246" xfId="0" applyNumberFormat="1" applyFont="1" applyFill="1" applyBorder="1" applyAlignment="1">
      <alignment horizontal="center" vertical="center"/>
    </xf>
    <xf numFmtId="9" fontId="9" fillId="3" borderId="235" xfId="4" applyFont="1" applyFill="1" applyBorder="1" applyAlignment="1">
      <alignment horizontal="center" vertical="center" wrapText="1"/>
    </xf>
    <xf numFmtId="0" fontId="10" fillId="10" borderId="244" xfId="0" applyFont="1" applyFill="1" applyBorder="1" applyAlignment="1">
      <alignment vertical="center" wrapText="1"/>
    </xf>
    <xf numFmtId="0" fontId="11" fillId="8" borderId="246" xfId="0" applyNumberFormat="1" applyFont="1" applyFill="1" applyBorder="1" applyAlignment="1">
      <alignment horizontal="center" vertical="center" wrapText="1"/>
    </xf>
    <xf numFmtId="0" fontId="9" fillId="8" borderId="246" xfId="0" applyNumberFormat="1" applyFont="1" applyFill="1" applyBorder="1" applyAlignment="1">
      <alignment horizontal="center" vertical="center" wrapText="1"/>
    </xf>
    <xf numFmtId="0" fontId="3" fillId="8" borderId="246" xfId="0" applyNumberFormat="1" applyFont="1" applyFill="1" applyBorder="1" applyAlignment="1">
      <alignment vertical="center" wrapText="1"/>
    </xf>
    <xf numFmtId="0" fontId="3" fillId="8" borderId="246" xfId="0" applyNumberFormat="1" applyFont="1" applyFill="1" applyBorder="1" applyAlignment="1">
      <alignment horizontal="center" vertical="center" wrapText="1"/>
    </xf>
    <xf numFmtId="0" fontId="3" fillId="8" borderId="246" xfId="0" applyNumberFormat="1" applyFont="1" applyFill="1" applyBorder="1" applyAlignment="1">
      <alignment horizontal="center" vertical="center"/>
    </xf>
    <xf numFmtId="0" fontId="4" fillId="8" borderId="244" xfId="3" applyNumberFormat="1" applyFont="1" applyFill="1" applyBorder="1" applyAlignment="1" applyProtection="1">
      <alignment horizontal="center" vertical="center" wrapText="1"/>
    </xf>
    <xf numFmtId="49" fontId="4" fillId="8" borderId="247" xfId="3" applyNumberFormat="1" applyFont="1" applyFill="1" applyBorder="1" applyAlignment="1" applyProtection="1">
      <alignment horizontal="center" vertical="center" wrapText="1"/>
    </xf>
    <xf numFmtId="1" fontId="17" fillId="8" borderId="244" xfId="0" applyNumberFormat="1" applyFont="1" applyFill="1" applyBorder="1" applyAlignment="1">
      <alignment horizontal="center" vertical="center" wrapText="1"/>
    </xf>
    <xf numFmtId="1" fontId="17" fillId="8" borderId="247" xfId="0" applyNumberFormat="1" applyFont="1" applyFill="1" applyBorder="1" applyAlignment="1">
      <alignment horizontal="center" vertical="center" wrapText="1"/>
    </xf>
    <xf numFmtId="0" fontId="11" fillId="8" borderId="248" xfId="3" applyFont="1" applyFill="1" applyBorder="1" applyAlignment="1" applyProtection="1">
      <alignment vertical="center" wrapText="1"/>
    </xf>
    <xf numFmtId="1" fontId="9" fillId="8" borderId="249" xfId="0" applyNumberFormat="1" applyFont="1" applyFill="1" applyBorder="1" applyAlignment="1">
      <alignment vertical="center" wrapText="1"/>
    </xf>
    <xf numFmtId="1" fontId="9" fillId="8" borderId="250" xfId="0" applyNumberFormat="1" applyFont="1" applyFill="1" applyBorder="1" applyAlignment="1">
      <alignment vertical="center" wrapText="1"/>
    </xf>
    <xf numFmtId="1" fontId="9" fillId="8" borderId="251" xfId="0" applyNumberFormat="1" applyFont="1" applyFill="1" applyBorder="1" applyAlignment="1">
      <alignment vertical="center" wrapText="1"/>
    </xf>
    <xf numFmtId="49" fontId="11" fillId="8" borderId="252" xfId="3" applyNumberFormat="1" applyFont="1" applyFill="1" applyBorder="1" applyAlignment="1" applyProtection="1">
      <alignment horizontal="left" vertical="center" wrapText="1"/>
    </xf>
    <xf numFmtId="0" fontId="31" fillId="27" borderId="252" xfId="3" applyFont="1" applyFill="1" applyBorder="1" applyAlignment="1" applyProtection="1">
      <alignment horizontal="center" vertical="center" wrapText="1"/>
    </xf>
    <xf numFmtId="0" fontId="31" fillId="27" borderId="252" xfId="3" applyFont="1" applyFill="1" applyBorder="1" applyAlignment="1" applyProtection="1">
      <alignment vertical="center" wrapText="1"/>
    </xf>
    <xf numFmtId="1" fontId="31" fillId="27" borderId="253" xfId="0" applyNumberFormat="1" applyFont="1" applyFill="1" applyBorder="1" applyAlignment="1">
      <alignment horizontal="center" vertical="center" wrapText="1"/>
    </xf>
    <xf numFmtId="0" fontId="31" fillId="27" borderId="254" xfId="0" applyNumberFormat="1" applyFont="1" applyFill="1" applyBorder="1" applyAlignment="1">
      <alignment horizontal="center" vertical="center" wrapText="1"/>
    </xf>
    <xf numFmtId="1" fontId="31" fillId="27" borderId="254" xfId="0" applyNumberFormat="1" applyFont="1" applyFill="1" applyBorder="1" applyAlignment="1">
      <alignment horizontal="center" vertical="center" wrapText="1"/>
    </xf>
    <xf numFmtId="1" fontId="31" fillId="27" borderId="254" xfId="0" applyNumberFormat="1" applyFont="1" applyFill="1" applyBorder="1" applyAlignment="1">
      <alignment horizontal="center" vertical="center"/>
    </xf>
    <xf numFmtId="1" fontId="31" fillId="27" borderId="247" xfId="0" applyNumberFormat="1" applyFont="1" applyFill="1" applyBorder="1" applyAlignment="1">
      <alignment horizontal="center" vertical="center" wrapText="1"/>
    </xf>
    <xf numFmtId="9" fontId="31" fillId="27" borderId="248" xfId="4" applyFont="1" applyFill="1" applyBorder="1" applyAlignment="1">
      <alignment horizontal="center" vertical="center" wrapText="1"/>
    </xf>
    <xf numFmtId="0" fontId="31" fillId="27" borderId="247" xfId="5" applyNumberFormat="1" applyFont="1" applyFill="1" applyBorder="1" applyAlignment="1">
      <alignment horizontal="center" vertical="center" wrapText="1"/>
    </xf>
    <xf numFmtId="0" fontId="11" fillId="19" borderId="254" xfId="0" applyNumberFormat="1" applyFont="1" applyFill="1" applyBorder="1" applyAlignment="1">
      <alignment horizontal="center" vertical="center" wrapText="1"/>
    </xf>
    <xf numFmtId="0" fontId="11" fillId="19" borderId="252" xfId="3" applyNumberFormat="1" applyFont="1" applyFill="1" applyBorder="1" applyAlignment="1" applyProtection="1">
      <alignment horizontal="center" vertical="center" wrapText="1"/>
    </xf>
    <xf numFmtId="0" fontId="11" fillId="19" borderId="252" xfId="3" quotePrefix="1" applyNumberFormat="1" applyFont="1" applyFill="1" applyBorder="1" applyAlignment="1" applyProtection="1">
      <alignment horizontal="center" vertical="center" wrapText="1"/>
    </xf>
    <xf numFmtId="0" fontId="4" fillId="19" borderId="254" xfId="0" applyNumberFormat="1" applyFont="1" applyFill="1" applyBorder="1" applyAlignment="1">
      <alignment horizontal="center" vertical="center"/>
    </xf>
    <xf numFmtId="0" fontId="4" fillId="19" borderId="254" xfId="0" applyNumberFormat="1" applyFont="1" applyFill="1" applyBorder="1" applyAlignment="1">
      <alignment horizontal="center" vertical="center" wrapText="1"/>
    </xf>
    <xf numFmtId="0" fontId="17" fillId="19" borderId="252" xfId="0" applyNumberFormat="1" applyFont="1" applyFill="1" applyBorder="1" applyAlignment="1">
      <alignment horizontal="center" vertical="center" wrapText="1"/>
    </xf>
    <xf numFmtId="0" fontId="4" fillId="19" borderId="251" xfId="0" applyNumberFormat="1" applyFont="1" applyFill="1" applyBorder="1" applyAlignment="1">
      <alignment horizontal="center" vertical="center" wrapText="1"/>
    </xf>
    <xf numFmtId="1" fontId="17" fillId="19" borderId="247" xfId="0" applyNumberFormat="1" applyFont="1" applyFill="1" applyBorder="1" applyAlignment="1">
      <alignment horizontal="center" vertical="center" wrapText="1"/>
    </xf>
    <xf numFmtId="1" fontId="17" fillId="19" borderId="248" xfId="0" applyNumberFormat="1" applyFont="1" applyFill="1" applyBorder="1" applyAlignment="1">
      <alignment horizontal="center" vertical="center" wrapText="1"/>
    </xf>
    <xf numFmtId="0" fontId="9" fillId="0" borderId="254" xfId="0" applyNumberFormat="1" applyFont="1" applyBorder="1" applyAlignment="1">
      <alignment vertical="center"/>
    </xf>
    <xf numFmtId="0" fontId="10" fillId="0" borderId="252" xfId="0" applyNumberFormat="1" applyFont="1" applyFill="1" applyBorder="1" applyAlignment="1">
      <alignment horizontal="center" vertical="center"/>
    </xf>
    <xf numFmtId="0" fontId="11" fillId="0" borderId="252" xfId="3" applyNumberFormat="1" applyFont="1" applyFill="1" applyBorder="1" applyAlignment="1" applyProtection="1">
      <alignment horizontal="left" vertical="center" wrapText="1"/>
    </xf>
    <xf numFmtId="0" fontId="11" fillId="10" borderId="254" xfId="0" applyNumberFormat="1" applyFont="1" applyFill="1" applyBorder="1" applyAlignment="1">
      <alignment horizontal="center" vertical="center" wrapText="1"/>
    </xf>
    <xf numFmtId="0" fontId="9" fillId="10" borderId="254" xfId="0" applyNumberFormat="1" applyFont="1" applyFill="1" applyBorder="1" applyAlignment="1">
      <alignment horizontal="center" vertical="center" wrapText="1"/>
    </xf>
    <xf numFmtId="0" fontId="9" fillId="10" borderId="254" xfId="0" applyNumberFormat="1" applyFont="1" applyFill="1" applyBorder="1" applyAlignment="1">
      <alignment horizontal="center" vertical="center"/>
    </xf>
    <xf numFmtId="0" fontId="11" fillId="20" borderId="247" xfId="3" applyNumberFormat="1" applyFont="1" applyFill="1" applyBorder="1" applyAlignment="1" applyProtection="1">
      <alignment horizontal="center" vertical="center" wrapText="1"/>
    </xf>
    <xf numFmtId="1" fontId="9" fillId="10" borderId="247" xfId="0" applyNumberFormat="1" applyFont="1" applyFill="1" applyBorder="1" applyAlignment="1">
      <alignment horizontal="center" vertical="center" wrapText="1"/>
    </xf>
    <xf numFmtId="9" fontId="9" fillId="3" borderId="248" xfId="0" applyNumberFormat="1" applyFont="1" applyFill="1" applyBorder="1" applyAlignment="1">
      <alignment horizontal="center" vertical="center" wrapText="1"/>
    </xf>
    <xf numFmtId="0" fontId="9" fillId="7" borderId="247" xfId="0" applyNumberFormat="1" applyFont="1" applyFill="1" applyBorder="1" applyAlignment="1">
      <alignment horizontal="center" vertical="center" wrapText="1"/>
    </xf>
    <xf numFmtId="0" fontId="11" fillId="8" borderId="254" xfId="0" applyNumberFormat="1" applyFont="1" applyFill="1" applyBorder="1" applyAlignment="1">
      <alignment horizontal="center" vertical="center" wrapText="1"/>
    </xf>
    <xf numFmtId="0" fontId="9" fillId="8" borderId="254" xfId="0" applyNumberFormat="1" applyFont="1" applyFill="1" applyBorder="1" applyAlignment="1">
      <alignment horizontal="center" vertical="center" wrapText="1"/>
    </xf>
    <xf numFmtId="0" fontId="3" fillId="8" borderId="254" xfId="0" applyNumberFormat="1" applyFont="1" applyFill="1" applyBorder="1" applyAlignment="1">
      <alignment vertical="center" wrapText="1"/>
    </xf>
    <xf numFmtId="0" fontId="3" fillId="8" borderId="254" xfId="0" applyNumberFormat="1" applyFont="1" applyFill="1" applyBorder="1" applyAlignment="1">
      <alignment horizontal="center" vertical="center" wrapText="1"/>
    </xf>
    <xf numFmtId="0" fontId="3" fillId="8" borderId="254" xfId="0" applyNumberFormat="1" applyFont="1" applyFill="1" applyBorder="1" applyAlignment="1">
      <alignment horizontal="center" vertical="center"/>
    </xf>
    <xf numFmtId="0" fontId="4" fillId="8" borderId="252" xfId="3" applyNumberFormat="1" applyFont="1" applyFill="1" applyBorder="1" applyAlignment="1" applyProtection="1">
      <alignment horizontal="center" vertical="center" wrapText="1"/>
    </xf>
    <xf numFmtId="49" fontId="4" fillId="8" borderId="255" xfId="3" applyNumberFormat="1" applyFont="1" applyFill="1" applyBorder="1" applyAlignment="1" applyProtection="1">
      <alignment horizontal="center" vertical="center" wrapText="1"/>
    </xf>
    <xf numFmtId="1" fontId="17" fillId="8" borderId="252" xfId="0" applyNumberFormat="1" applyFont="1" applyFill="1" applyBorder="1" applyAlignment="1">
      <alignment horizontal="center" vertical="center" wrapText="1"/>
    </xf>
    <xf numFmtId="1" fontId="17" fillId="8" borderId="255" xfId="0" applyNumberFormat="1" applyFont="1" applyFill="1" applyBorder="1" applyAlignment="1">
      <alignment horizontal="center" vertical="center" wrapText="1"/>
    </xf>
    <xf numFmtId="0" fontId="11" fillId="8" borderId="256" xfId="3" applyFont="1" applyFill="1" applyBorder="1" applyAlignment="1" applyProtection="1">
      <alignment vertical="center" wrapText="1"/>
    </xf>
    <xf numFmtId="1" fontId="9" fillId="8" borderId="257" xfId="0" applyNumberFormat="1" applyFont="1" applyFill="1" applyBorder="1" applyAlignment="1">
      <alignment vertical="center" wrapText="1"/>
    </xf>
    <xf numFmtId="1" fontId="9" fillId="8" borderId="258" xfId="0" applyNumberFormat="1" applyFont="1" applyFill="1" applyBorder="1" applyAlignment="1">
      <alignment vertical="center" wrapText="1"/>
    </xf>
    <xf numFmtId="1" fontId="9" fillId="8" borderId="259" xfId="0" applyNumberFormat="1" applyFont="1" applyFill="1" applyBorder="1" applyAlignment="1">
      <alignment vertical="center" wrapText="1"/>
    </xf>
    <xf numFmtId="49" fontId="11" fillId="8" borderId="260" xfId="3" applyNumberFormat="1" applyFont="1" applyFill="1" applyBorder="1" applyAlignment="1" applyProtection="1">
      <alignment horizontal="left" vertical="center" wrapText="1"/>
    </xf>
    <xf numFmtId="0" fontId="31" fillId="27" borderId="260" xfId="3" applyFont="1" applyFill="1" applyBorder="1" applyAlignment="1" applyProtection="1">
      <alignment horizontal="center" vertical="center" wrapText="1"/>
    </xf>
    <xf numFmtId="0" fontId="31" fillId="27" borderId="260" xfId="3" applyFont="1" applyFill="1" applyBorder="1" applyAlignment="1" applyProtection="1">
      <alignment vertical="center" wrapText="1"/>
    </xf>
    <xf numFmtId="1" fontId="31" fillId="27" borderId="261" xfId="0" applyNumberFormat="1" applyFont="1" applyFill="1" applyBorder="1" applyAlignment="1">
      <alignment horizontal="center" vertical="center" wrapText="1"/>
    </xf>
    <xf numFmtId="0" fontId="31" fillId="27" borderId="262" xfId="0" applyNumberFormat="1" applyFont="1" applyFill="1" applyBorder="1" applyAlignment="1">
      <alignment horizontal="center" vertical="center" wrapText="1"/>
    </xf>
    <xf numFmtId="1" fontId="31" fillId="27" borderId="262" xfId="0" applyNumberFormat="1" applyFont="1" applyFill="1" applyBorder="1" applyAlignment="1">
      <alignment horizontal="center" vertical="center" wrapText="1"/>
    </xf>
    <xf numFmtId="1" fontId="31" fillId="27" borderId="262" xfId="0" applyNumberFormat="1" applyFont="1" applyFill="1" applyBorder="1" applyAlignment="1">
      <alignment horizontal="center" vertical="center"/>
    </xf>
    <xf numFmtId="1" fontId="31" fillId="27" borderId="255" xfId="0" applyNumberFormat="1" applyFont="1" applyFill="1" applyBorder="1" applyAlignment="1">
      <alignment horizontal="center" vertical="center" wrapText="1"/>
    </xf>
    <xf numFmtId="9" fontId="31" fillId="27" borderId="256" xfId="4" applyFont="1" applyFill="1" applyBorder="1" applyAlignment="1">
      <alignment horizontal="center" vertical="center" wrapText="1"/>
    </xf>
    <xf numFmtId="0" fontId="31" fillId="27" borderId="255" xfId="5" applyNumberFormat="1" applyFont="1" applyFill="1" applyBorder="1" applyAlignment="1">
      <alignment horizontal="center" vertical="center" wrapText="1"/>
    </xf>
    <xf numFmtId="0" fontId="11" fillId="19" borderId="262" xfId="0" applyNumberFormat="1" applyFont="1" applyFill="1" applyBorder="1" applyAlignment="1">
      <alignment horizontal="center" vertical="center" wrapText="1"/>
    </xf>
    <xf numFmtId="0" fontId="11" fillId="19" borderId="260" xfId="3" applyNumberFormat="1" applyFont="1" applyFill="1" applyBorder="1" applyAlignment="1" applyProtection="1">
      <alignment horizontal="center" vertical="center" wrapText="1"/>
    </xf>
    <xf numFmtId="0" fontId="11" fillId="19" borderId="260" xfId="3" quotePrefix="1" applyNumberFormat="1" applyFont="1" applyFill="1" applyBorder="1" applyAlignment="1" applyProtection="1">
      <alignment horizontal="center" vertical="center" wrapText="1"/>
    </xf>
    <xf numFmtId="0" fontId="4" fillId="19" borderId="262" xfId="0" applyNumberFormat="1" applyFont="1" applyFill="1" applyBorder="1" applyAlignment="1">
      <alignment horizontal="center" vertical="center"/>
    </xf>
    <xf numFmtId="0" fontId="4" fillId="19" borderId="262" xfId="0" applyNumberFormat="1" applyFont="1" applyFill="1" applyBorder="1" applyAlignment="1">
      <alignment horizontal="center" vertical="center" wrapText="1"/>
    </xf>
    <xf numFmtId="0" fontId="17" fillId="19" borderId="260" xfId="0" applyNumberFormat="1" applyFont="1" applyFill="1" applyBorder="1" applyAlignment="1">
      <alignment horizontal="center" vertical="center" wrapText="1"/>
    </xf>
    <xf numFmtId="0" fontId="4" fillId="19" borderId="259" xfId="0" applyNumberFormat="1" applyFont="1" applyFill="1" applyBorder="1" applyAlignment="1">
      <alignment horizontal="center" vertical="center" wrapText="1"/>
    </xf>
    <xf numFmtId="1" fontId="17" fillId="19" borderId="255" xfId="0" applyNumberFormat="1" applyFont="1" applyFill="1" applyBorder="1" applyAlignment="1">
      <alignment horizontal="center" vertical="center" wrapText="1"/>
    </xf>
    <xf numFmtId="1" fontId="17" fillId="19" borderId="256" xfId="0" applyNumberFormat="1" applyFont="1" applyFill="1" applyBorder="1" applyAlignment="1">
      <alignment horizontal="center" vertical="center" wrapText="1"/>
    </xf>
    <xf numFmtId="0" fontId="11" fillId="10" borderId="262" xfId="0" applyNumberFormat="1" applyFont="1" applyFill="1" applyBorder="1" applyAlignment="1">
      <alignment horizontal="center" vertical="center" wrapText="1"/>
    </xf>
    <xf numFmtId="0" fontId="9" fillId="10" borderId="262" xfId="0" applyNumberFormat="1" applyFont="1" applyFill="1" applyBorder="1" applyAlignment="1">
      <alignment horizontal="center" vertical="center" wrapText="1"/>
    </xf>
    <xf numFmtId="0" fontId="9" fillId="10" borderId="262" xfId="0" applyNumberFormat="1" applyFont="1" applyFill="1" applyBorder="1" applyAlignment="1">
      <alignment horizontal="center" vertical="center"/>
    </xf>
    <xf numFmtId="0" fontId="11" fillId="20" borderId="255" xfId="3" applyNumberFormat="1" applyFont="1" applyFill="1" applyBorder="1" applyAlignment="1" applyProtection="1">
      <alignment horizontal="center" vertical="center" wrapText="1"/>
    </xf>
    <xf numFmtId="1" fontId="9" fillId="10" borderId="255" xfId="0" applyNumberFormat="1" applyFont="1" applyFill="1" applyBorder="1" applyAlignment="1">
      <alignment horizontal="center" vertical="center" wrapText="1"/>
    </xf>
    <xf numFmtId="9" fontId="11" fillId="3" borderId="256" xfId="4" applyFont="1" applyFill="1" applyBorder="1" applyAlignment="1">
      <alignment horizontal="center" vertical="center" wrapText="1"/>
    </xf>
    <xf numFmtId="0" fontId="11" fillId="7" borderId="255" xfId="0" applyFont="1" applyFill="1" applyBorder="1" applyAlignment="1">
      <alignment horizontal="center" vertical="center"/>
    </xf>
    <xf numFmtId="0" fontId="9" fillId="0" borderId="262" xfId="0" applyNumberFormat="1" applyFont="1" applyBorder="1" applyAlignment="1">
      <alignment vertical="center"/>
    </xf>
    <xf numFmtId="0" fontId="11" fillId="8" borderId="262" xfId="0" applyNumberFormat="1" applyFont="1" applyFill="1" applyBorder="1" applyAlignment="1">
      <alignment horizontal="center" vertical="center" wrapText="1"/>
    </xf>
    <xf numFmtId="0" fontId="9" fillId="8" borderId="262" xfId="0" applyNumberFormat="1" applyFont="1" applyFill="1" applyBorder="1" applyAlignment="1">
      <alignment horizontal="center" vertical="center" wrapText="1"/>
    </xf>
    <xf numFmtId="0" fontId="3" fillId="8" borderId="262" xfId="0" applyNumberFormat="1" applyFont="1" applyFill="1" applyBorder="1" applyAlignment="1">
      <alignment vertical="center" wrapText="1"/>
    </xf>
    <xf numFmtId="0" fontId="3" fillId="8" borderId="262" xfId="0" applyNumberFormat="1" applyFont="1" applyFill="1" applyBorder="1" applyAlignment="1">
      <alignment horizontal="center" vertical="center" wrapText="1"/>
    </xf>
    <xf numFmtId="0" fontId="3" fillId="8" borderId="262" xfId="0" applyNumberFormat="1" applyFont="1" applyFill="1" applyBorder="1" applyAlignment="1">
      <alignment horizontal="center" vertical="center"/>
    </xf>
    <xf numFmtId="0" fontId="4" fillId="8" borderId="260" xfId="3" applyNumberFormat="1" applyFont="1" applyFill="1" applyBorder="1" applyAlignment="1" applyProtection="1">
      <alignment horizontal="center" vertical="center" wrapText="1"/>
    </xf>
    <xf numFmtId="49" fontId="4" fillId="8" borderId="263" xfId="3" applyNumberFormat="1" applyFont="1" applyFill="1" applyBorder="1" applyAlignment="1" applyProtection="1">
      <alignment horizontal="center" vertical="center" wrapText="1"/>
    </xf>
    <xf numFmtId="1" fontId="17" fillId="8" borderId="260" xfId="0" applyNumberFormat="1" applyFont="1" applyFill="1" applyBorder="1" applyAlignment="1">
      <alignment horizontal="center" vertical="center" wrapText="1"/>
    </xf>
    <xf numFmtId="1" fontId="17" fillId="8" borderId="263" xfId="0" applyNumberFormat="1" applyFont="1" applyFill="1" applyBorder="1" applyAlignment="1">
      <alignment horizontal="center" vertical="center" wrapText="1"/>
    </xf>
    <xf numFmtId="0" fontId="11" fillId="8" borderId="264" xfId="3" applyFont="1" applyFill="1" applyBorder="1" applyAlignment="1" applyProtection="1">
      <alignment vertical="center" wrapText="1"/>
    </xf>
    <xf numFmtId="1" fontId="9" fillId="8" borderId="265" xfId="0" applyNumberFormat="1" applyFont="1" applyFill="1" applyBorder="1" applyAlignment="1">
      <alignment vertical="center" wrapText="1"/>
    </xf>
    <xf numFmtId="1" fontId="9" fillId="8" borderId="266" xfId="0" applyNumberFormat="1" applyFont="1" applyFill="1" applyBorder="1" applyAlignment="1">
      <alignment vertical="center" wrapText="1"/>
    </xf>
    <xf numFmtId="1" fontId="9" fillId="8" borderId="267" xfId="0" applyNumberFormat="1" applyFont="1" applyFill="1" applyBorder="1" applyAlignment="1">
      <alignment vertical="center" wrapText="1"/>
    </xf>
    <xf numFmtId="49" fontId="11" fillId="8" borderId="268" xfId="3" applyNumberFormat="1" applyFont="1" applyFill="1" applyBorder="1" applyAlignment="1" applyProtection="1">
      <alignment horizontal="left" vertical="center" wrapText="1"/>
    </xf>
    <xf numFmtId="0" fontId="31" fillId="27" borderId="268" xfId="3" applyFont="1" applyFill="1" applyBorder="1" applyAlignment="1" applyProtection="1">
      <alignment horizontal="center" vertical="center" wrapText="1"/>
    </xf>
    <xf numFmtId="0" fontId="31" fillId="27" borderId="268" xfId="3" applyFont="1" applyFill="1" applyBorder="1" applyAlignment="1" applyProtection="1">
      <alignment vertical="center" wrapText="1"/>
    </xf>
    <xf numFmtId="1" fontId="31" fillId="27" borderId="269" xfId="0" applyNumberFormat="1" applyFont="1" applyFill="1" applyBorder="1" applyAlignment="1">
      <alignment horizontal="center" vertical="center" wrapText="1"/>
    </xf>
    <xf numFmtId="0" fontId="31" fillId="27" borderId="270" xfId="0" applyNumberFormat="1" applyFont="1" applyFill="1" applyBorder="1" applyAlignment="1">
      <alignment horizontal="center" vertical="center" wrapText="1"/>
    </xf>
    <xf numFmtId="1" fontId="31" fillId="27" borderId="270" xfId="0" applyNumberFormat="1" applyFont="1" applyFill="1" applyBorder="1" applyAlignment="1">
      <alignment horizontal="center" vertical="center" wrapText="1"/>
    </xf>
    <xf numFmtId="1" fontId="31" fillId="27" borderId="270" xfId="0" applyNumberFormat="1" applyFont="1" applyFill="1" applyBorder="1" applyAlignment="1">
      <alignment horizontal="center" vertical="center"/>
    </xf>
    <xf numFmtId="1" fontId="31" fillId="27" borderId="263" xfId="0" applyNumberFormat="1" applyFont="1" applyFill="1" applyBorder="1" applyAlignment="1">
      <alignment horizontal="center" vertical="center" wrapText="1"/>
    </xf>
    <xf numFmtId="9" fontId="31" fillId="27" borderId="264" xfId="4" applyFont="1" applyFill="1" applyBorder="1" applyAlignment="1">
      <alignment horizontal="center" vertical="center" wrapText="1"/>
    </xf>
    <xf numFmtId="0" fontId="31" fillId="27" borderId="263" xfId="5" applyNumberFormat="1" applyFont="1" applyFill="1" applyBorder="1" applyAlignment="1">
      <alignment horizontal="center" vertical="center" wrapText="1"/>
    </xf>
    <xf numFmtId="0" fontId="11" fillId="19" borderId="270" xfId="0" applyNumberFormat="1" applyFont="1" applyFill="1" applyBorder="1" applyAlignment="1">
      <alignment horizontal="center" vertical="center" wrapText="1"/>
    </xf>
    <xf numFmtId="0" fontId="11" fillId="19" borderId="268" xfId="3" applyNumberFormat="1" applyFont="1" applyFill="1" applyBorder="1" applyAlignment="1" applyProtection="1">
      <alignment horizontal="center" vertical="center" wrapText="1"/>
    </xf>
    <xf numFmtId="0" fontId="11" fillId="19" borderId="268" xfId="3" quotePrefix="1" applyNumberFormat="1" applyFont="1" applyFill="1" applyBorder="1" applyAlignment="1" applyProtection="1">
      <alignment horizontal="center" vertical="center" wrapText="1"/>
    </xf>
    <xf numFmtId="0" fontId="4" fillId="19" borderId="270" xfId="0" applyNumberFormat="1" applyFont="1" applyFill="1" applyBorder="1" applyAlignment="1">
      <alignment vertical="center" wrapText="1"/>
    </xf>
    <xf numFmtId="0" fontId="4" fillId="19" borderId="270" xfId="0" applyNumberFormat="1" applyFont="1" applyFill="1" applyBorder="1" applyAlignment="1">
      <alignment horizontal="center" vertical="center"/>
    </xf>
    <xf numFmtId="0" fontId="4" fillId="19" borderId="270" xfId="0" applyNumberFormat="1" applyFont="1" applyFill="1" applyBorder="1" applyAlignment="1">
      <alignment horizontal="center" vertical="center" wrapText="1"/>
    </xf>
    <xf numFmtId="0" fontId="17" fillId="19" borderId="268" xfId="0" applyNumberFormat="1" applyFont="1" applyFill="1" applyBorder="1" applyAlignment="1">
      <alignment horizontal="center" vertical="center" wrapText="1"/>
    </xf>
    <xf numFmtId="0" fontId="4" fillId="19" borderId="267" xfId="0" applyNumberFormat="1" applyFont="1" applyFill="1" applyBorder="1" applyAlignment="1">
      <alignment horizontal="center" vertical="center" wrapText="1"/>
    </xf>
    <xf numFmtId="1" fontId="17" fillId="19" borderId="263" xfId="0" applyNumberFormat="1" applyFont="1" applyFill="1" applyBorder="1" applyAlignment="1">
      <alignment horizontal="center" vertical="center" wrapText="1"/>
    </xf>
    <xf numFmtId="1" fontId="17" fillId="19" borderId="264" xfId="0" applyNumberFormat="1" applyFont="1" applyFill="1" applyBorder="1" applyAlignment="1">
      <alignment horizontal="center" vertical="center" wrapText="1"/>
    </xf>
    <xf numFmtId="0" fontId="9" fillId="0" borderId="270" xfId="0" applyNumberFormat="1" applyFont="1" applyBorder="1" applyAlignment="1">
      <alignment vertical="center"/>
    </xf>
    <xf numFmtId="0" fontId="11" fillId="10" borderId="270" xfId="0" applyNumberFormat="1" applyFont="1" applyFill="1" applyBorder="1" applyAlignment="1">
      <alignment horizontal="center" vertical="center" wrapText="1"/>
    </xf>
    <xf numFmtId="0" fontId="9" fillId="10" borderId="270" xfId="0" applyNumberFormat="1" applyFont="1" applyFill="1" applyBorder="1" applyAlignment="1">
      <alignment horizontal="center" vertical="center" wrapText="1"/>
    </xf>
    <xf numFmtId="0" fontId="9" fillId="10" borderId="270" xfId="0" applyNumberFormat="1" applyFont="1" applyFill="1" applyBorder="1" applyAlignment="1">
      <alignment horizontal="center" vertical="center"/>
    </xf>
    <xf numFmtId="0" fontId="11" fillId="20" borderId="263" xfId="3" applyNumberFormat="1" applyFont="1" applyFill="1" applyBorder="1" applyAlignment="1" applyProtection="1">
      <alignment horizontal="center" vertical="center" wrapText="1"/>
    </xf>
    <xf numFmtId="1" fontId="9" fillId="10" borderId="263" xfId="0" applyNumberFormat="1" applyFont="1" applyFill="1" applyBorder="1" applyAlignment="1">
      <alignment horizontal="center" vertical="center" wrapText="1"/>
    </xf>
    <xf numFmtId="9" fontId="11" fillId="3" borderId="264" xfId="4" applyFont="1" applyFill="1" applyBorder="1" applyAlignment="1">
      <alignment horizontal="center" vertical="center" wrapText="1"/>
    </xf>
    <xf numFmtId="0" fontId="11" fillId="7" borderId="263" xfId="0" applyFont="1" applyFill="1" applyBorder="1" applyAlignment="1">
      <alignment horizontal="center" vertical="center"/>
    </xf>
    <xf numFmtId="1" fontId="17" fillId="19" borderId="271" xfId="0" applyNumberFormat="1" applyFont="1" applyFill="1" applyBorder="1" applyAlignment="1">
      <alignment horizontal="center" vertical="center" wrapText="1"/>
    </xf>
    <xf numFmtId="0" fontId="11" fillId="8" borderId="270" xfId="0" applyNumberFormat="1" applyFont="1" applyFill="1" applyBorder="1" applyAlignment="1">
      <alignment horizontal="center" vertical="center" wrapText="1"/>
    </xf>
    <xf numFmtId="0" fontId="9" fillId="8" borderId="270" xfId="0" applyNumberFormat="1" applyFont="1" applyFill="1" applyBorder="1" applyAlignment="1">
      <alignment horizontal="center" vertical="center" wrapText="1"/>
    </xf>
    <xf numFmtId="0" fontId="3" fillId="8" borderId="270" xfId="0" applyNumberFormat="1" applyFont="1" applyFill="1" applyBorder="1" applyAlignment="1">
      <alignment vertical="center" wrapText="1"/>
    </xf>
    <xf numFmtId="0" fontId="3" fillId="8" borderId="270" xfId="0" applyNumberFormat="1" applyFont="1" applyFill="1" applyBorder="1" applyAlignment="1">
      <alignment horizontal="center" vertical="center" wrapText="1"/>
    </xf>
    <xf numFmtId="0" fontId="3" fillId="8" borderId="270" xfId="0" applyNumberFormat="1" applyFont="1" applyFill="1" applyBorder="1" applyAlignment="1">
      <alignment horizontal="center" vertical="center"/>
    </xf>
    <xf numFmtId="0" fontId="4" fillId="8" borderId="268" xfId="3" applyNumberFormat="1" applyFont="1" applyFill="1" applyBorder="1" applyAlignment="1" applyProtection="1">
      <alignment horizontal="center" vertical="center" wrapText="1"/>
    </xf>
    <xf numFmtId="49" fontId="4" fillId="8" borderId="272" xfId="3" applyNumberFormat="1" applyFont="1" applyFill="1" applyBorder="1" applyAlignment="1" applyProtection="1">
      <alignment horizontal="center" vertical="center" wrapText="1"/>
    </xf>
    <xf numFmtId="1" fontId="17" fillId="8" borderId="268" xfId="0" applyNumberFormat="1" applyFont="1" applyFill="1" applyBorder="1" applyAlignment="1">
      <alignment horizontal="center" vertical="center" wrapText="1"/>
    </xf>
    <xf numFmtId="1" fontId="17" fillId="8" borderId="272" xfId="0" applyNumberFormat="1" applyFont="1" applyFill="1" applyBorder="1" applyAlignment="1">
      <alignment horizontal="center" vertical="center" wrapText="1"/>
    </xf>
    <xf numFmtId="0" fontId="11" fillId="8" borderId="273" xfId="3" applyFont="1" applyFill="1" applyBorder="1" applyAlignment="1" applyProtection="1">
      <alignment vertical="center" wrapText="1"/>
    </xf>
    <xf numFmtId="1" fontId="9" fillId="8" borderId="274" xfId="0" applyNumberFormat="1" applyFont="1" applyFill="1" applyBorder="1" applyAlignment="1">
      <alignment vertical="center" wrapText="1"/>
    </xf>
    <xf numFmtId="1" fontId="9" fillId="8" borderId="275" xfId="0" applyNumberFormat="1" applyFont="1" applyFill="1" applyBorder="1" applyAlignment="1">
      <alignment vertical="center" wrapText="1"/>
    </xf>
    <xf numFmtId="1" fontId="9" fillId="8" borderId="276" xfId="0" applyNumberFormat="1" applyFont="1" applyFill="1" applyBorder="1" applyAlignment="1">
      <alignment vertical="center" wrapText="1"/>
    </xf>
    <xf numFmtId="49" fontId="11" fillId="8" borderId="277" xfId="3" applyNumberFormat="1" applyFont="1" applyFill="1" applyBorder="1" applyAlignment="1" applyProtection="1">
      <alignment horizontal="left" vertical="center" wrapText="1"/>
    </xf>
    <xf numFmtId="0" fontId="31" fillId="27" borderId="277" xfId="3" applyFont="1" applyFill="1" applyBorder="1" applyAlignment="1" applyProtection="1">
      <alignment horizontal="center" vertical="center" wrapText="1"/>
    </xf>
    <xf numFmtId="0" fontId="31" fillId="27" borderId="277" xfId="3" applyFont="1" applyFill="1" applyBorder="1" applyAlignment="1" applyProtection="1">
      <alignment vertical="center" wrapText="1"/>
    </xf>
    <xf numFmtId="1" fontId="31" fillId="27" borderId="278" xfId="0" applyNumberFormat="1" applyFont="1" applyFill="1" applyBorder="1" applyAlignment="1">
      <alignment horizontal="center" vertical="center" wrapText="1"/>
    </xf>
    <xf numFmtId="0" fontId="31" fillId="27" borderId="279" xfId="0" applyNumberFormat="1" applyFont="1" applyFill="1" applyBorder="1" applyAlignment="1">
      <alignment horizontal="center" vertical="center" wrapText="1"/>
    </xf>
    <xf numFmtId="1" fontId="31" fillId="27" borderId="279" xfId="0" applyNumberFormat="1" applyFont="1" applyFill="1" applyBorder="1" applyAlignment="1">
      <alignment horizontal="center" vertical="center" wrapText="1"/>
    </xf>
    <xf numFmtId="1" fontId="31" fillId="27" borderId="279" xfId="0" applyNumberFormat="1" applyFont="1" applyFill="1" applyBorder="1" applyAlignment="1">
      <alignment horizontal="center" vertical="center"/>
    </xf>
    <xf numFmtId="1" fontId="31" fillId="27" borderId="272" xfId="0" applyNumberFormat="1" applyFont="1" applyFill="1" applyBorder="1" applyAlignment="1">
      <alignment horizontal="center" vertical="center" wrapText="1"/>
    </xf>
    <xf numFmtId="9" fontId="31" fillId="27" borderId="273" xfId="4" applyFont="1" applyFill="1" applyBorder="1" applyAlignment="1">
      <alignment horizontal="center" vertical="center" wrapText="1"/>
    </xf>
    <xf numFmtId="0" fontId="31" fillId="27" borderId="272" xfId="5" applyNumberFormat="1" applyFont="1" applyFill="1" applyBorder="1" applyAlignment="1">
      <alignment horizontal="center" vertical="center" wrapText="1"/>
    </xf>
    <xf numFmtId="0" fontId="11" fillId="19" borderId="279" xfId="0" applyNumberFormat="1" applyFont="1" applyFill="1" applyBorder="1" applyAlignment="1">
      <alignment horizontal="center" vertical="center" wrapText="1"/>
    </xf>
    <xf numFmtId="0" fontId="4" fillId="19" borderId="277" xfId="3" applyNumberFormat="1" applyFont="1" applyFill="1" applyBorder="1" applyAlignment="1" applyProtection="1">
      <alignment horizontal="center" vertical="center" wrapText="1"/>
    </xf>
    <xf numFmtId="0" fontId="4" fillId="19" borderId="279" xfId="0" applyNumberFormat="1" applyFont="1" applyFill="1" applyBorder="1" applyAlignment="1">
      <alignment vertical="center" wrapText="1"/>
    </xf>
    <xf numFmtId="0" fontId="4" fillId="19" borderId="279" xfId="0" applyNumberFormat="1" applyFont="1" applyFill="1" applyBorder="1" applyAlignment="1">
      <alignment horizontal="center" vertical="center"/>
    </xf>
    <xf numFmtId="0" fontId="4" fillId="19" borderId="279" xfId="0" applyNumberFormat="1" applyFont="1" applyFill="1" applyBorder="1" applyAlignment="1">
      <alignment horizontal="center" vertical="center" wrapText="1"/>
    </xf>
    <xf numFmtId="0" fontId="17" fillId="19" borderId="277" xfId="0" applyNumberFormat="1" applyFont="1" applyFill="1" applyBorder="1" applyAlignment="1">
      <alignment horizontal="center" vertical="center" wrapText="1"/>
    </xf>
    <xf numFmtId="0" fontId="4" fillId="19" borderId="276" xfId="0" applyNumberFormat="1" applyFont="1" applyFill="1" applyBorder="1" applyAlignment="1">
      <alignment horizontal="center" vertical="center" wrapText="1"/>
    </xf>
    <xf numFmtId="1" fontId="17" fillId="19" borderId="272" xfId="0" applyNumberFormat="1" applyFont="1" applyFill="1" applyBorder="1" applyAlignment="1">
      <alignment horizontal="center" vertical="center" wrapText="1"/>
    </xf>
    <xf numFmtId="1" fontId="17" fillId="19" borderId="273" xfId="0" applyNumberFormat="1" applyFont="1" applyFill="1" applyBorder="1" applyAlignment="1">
      <alignment horizontal="center" vertical="center" wrapText="1"/>
    </xf>
    <xf numFmtId="0" fontId="5" fillId="24" borderId="4" xfId="0" applyNumberFormat="1" applyFont="1" applyFill="1" applyBorder="1" applyAlignment="1">
      <alignment horizontal="center" vertical="center"/>
    </xf>
    <xf numFmtId="0" fontId="5" fillId="24" borderId="4" xfId="0" applyNumberFormat="1" applyFont="1" applyFill="1" applyBorder="1" applyAlignment="1">
      <alignment vertical="center" wrapText="1"/>
    </xf>
    <xf numFmtId="0" fontId="4" fillId="24" borderId="278" xfId="0" applyNumberFormat="1" applyFont="1" applyFill="1" applyBorder="1" applyAlignment="1">
      <alignment horizontal="center" vertical="center" wrapText="1"/>
    </xf>
    <xf numFmtId="0" fontId="3" fillId="24" borderId="279" xfId="0" applyNumberFormat="1" applyFont="1" applyFill="1" applyBorder="1" applyAlignment="1">
      <alignment horizontal="center" vertical="center" wrapText="1"/>
    </xf>
    <xf numFmtId="0" fontId="3" fillId="24" borderId="279" xfId="0" applyNumberFormat="1" applyFont="1" applyFill="1" applyBorder="1" applyAlignment="1">
      <alignment horizontal="center" vertical="center"/>
    </xf>
    <xf numFmtId="0" fontId="3" fillId="24" borderId="4" xfId="0" applyNumberFormat="1" applyFont="1" applyFill="1" applyBorder="1" applyAlignment="1">
      <alignment horizontal="center" vertical="center" wrapText="1"/>
    </xf>
    <xf numFmtId="1" fontId="3" fillId="24" borderId="272" xfId="0" applyNumberFormat="1" applyFont="1" applyFill="1" applyBorder="1" applyAlignment="1">
      <alignment horizontal="center" vertical="center" wrapText="1"/>
    </xf>
    <xf numFmtId="1" fontId="3" fillId="24" borderId="4" xfId="0" applyNumberFormat="1" applyFont="1" applyFill="1" applyBorder="1" applyAlignment="1">
      <alignment horizontal="center" vertical="center" wrapText="1"/>
    </xf>
    <xf numFmtId="0" fontId="4" fillId="24" borderId="4" xfId="3" applyFont="1" applyFill="1" applyBorder="1" applyAlignment="1" applyProtection="1">
      <alignment horizontal="center" vertical="center" wrapText="1"/>
    </xf>
    <xf numFmtId="1" fontId="3" fillId="24" borderId="14" xfId="0" applyNumberFormat="1"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5" fillId="0" borderId="0" xfId="0" applyFont="1" applyAlignment="1">
      <alignment vertical="center" wrapText="1"/>
    </xf>
    <xf numFmtId="0" fontId="9" fillId="0" borderId="279" xfId="0" applyNumberFormat="1" applyFont="1" applyBorder="1" applyAlignment="1">
      <alignment vertical="center"/>
    </xf>
    <xf numFmtId="0" fontId="11" fillId="10" borderId="279" xfId="0" applyNumberFormat="1" applyFont="1" applyFill="1" applyBorder="1" applyAlignment="1">
      <alignment horizontal="center" vertical="center" wrapText="1"/>
    </xf>
    <xf numFmtId="0" fontId="9" fillId="10" borderId="279" xfId="0" applyNumberFormat="1" applyFont="1" applyFill="1" applyBorder="1" applyAlignment="1">
      <alignment horizontal="center" vertical="center" wrapText="1"/>
    </xf>
    <xf numFmtId="0" fontId="9" fillId="10" borderId="279" xfId="0" applyNumberFormat="1" applyFont="1" applyFill="1" applyBorder="1" applyAlignment="1">
      <alignment horizontal="center" vertical="center"/>
    </xf>
    <xf numFmtId="0" fontId="11" fillId="20" borderId="272" xfId="3" applyNumberFormat="1" applyFont="1" applyFill="1" applyBorder="1" applyAlignment="1" applyProtection="1">
      <alignment horizontal="center" vertical="center" wrapText="1"/>
    </xf>
    <xf numFmtId="1" fontId="9" fillId="10" borderId="272" xfId="0" applyNumberFormat="1" applyFont="1" applyFill="1" applyBorder="1" applyAlignment="1">
      <alignment horizontal="center" vertical="center" wrapText="1"/>
    </xf>
    <xf numFmtId="9" fontId="11" fillId="3" borderId="273" xfId="4" applyFont="1" applyFill="1" applyBorder="1" applyAlignment="1">
      <alignment horizontal="center" vertical="center" wrapText="1"/>
    </xf>
    <xf numFmtId="0" fontId="11" fillId="7" borderId="272" xfId="0" applyFont="1" applyFill="1" applyBorder="1" applyAlignment="1">
      <alignment horizontal="center" vertical="center"/>
    </xf>
    <xf numFmtId="0" fontId="3" fillId="24" borderId="0" xfId="0" applyNumberFormat="1" applyFont="1" applyFill="1" applyBorder="1" applyAlignment="1">
      <alignment horizontal="center" vertical="center" wrapText="1"/>
    </xf>
    <xf numFmtId="1" fontId="3" fillId="24" borderId="0" xfId="0" applyNumberFormat="1" applyFont="1" applyFill="1" applyBorder="1" applyAlignment="1">
      <alignment horizontal="center" vertical="center" wrapText="1"/>
    </xf>
    <xf numFmtId="0" fontId="10" fillId="0" borderId="277" xfId="0" applyNumberFormat="1" applyFont="1" applyFill="1" applyBorder="1" applyAlignment="1">
      <alignment horizontal="center" vertical="center"/>
    </xf>
    <xf numFmtId="0" fontId="10" fillId="10" borderId="277" xfId="0" applyNumberFormat="1" applyFont="1" applyFill="1" applyBorder="1" applyAlignment="1">
      <alignment vertical="center"/>
    </xf>
    <xf numFmtId="0" fontId="11" fillId="10" borderId="272" xfId="3" applyNumberFormat="1" applyFont="1" applyFill="1" applyBorder="1" applyAlignment="1" applyProtection="1">
      <alignment horizontal="center" vertical="center" wrapText="1"/>
    </xf>
    <xf numFmtId="9" fontId="9" fillId="3" borderId="273" xfId="0" applyNumberFormat="1" applyFont="1" applyFill="1" applyBorder="1" applyAlignment="1">
      <alignment horizontal="center" vertical="center" wrapText="1"/>
    </xf>
    <xf numFmtId="0" fontId="9" fillId="7" borderId="272" xfId="0" applyNumberFormat="1" applyFont="1" applyFill="1" applyBorder="1" applyAlignment="1">
      <alignment horizontal="center" vertical="center" wrapText="1"/>
    </xf>
    <xf numFmtId="0" fontId="9" fillId="15" borderId="280" xfId="0" applyNumberFormat="1" applyFont="1" applyFill="1" applyBorder="1" applyAlignment="1">
      <alignment vertical="center"/>
    </xf>
    <xf numFmtId="0" fontId="9" fillId="15" borderId="280" xfId="0" applyNumberFormat="1" applyFont="1" applyFill="1" applyBorder="1" applyAlignment="1">
      <alignment vertical="center" wrapText="1"/>
    </xf>
    <xf numFmtId="0" fontId="11" fillId="15" borderId="280" xfId="0" applyNumberFormat="1" applyFont="1" applyFill="1" applyBorder="1" applyAlignment="1">
      <alignment vertical="center"/>
    </xf>
    <xf numFmtId="0" fontId="9" fillId="15" borderId="0" xfId="0" applyNumberFormat="1" applyFont="1" applyFill="1" applyBorder="1" applyAlignment="1">
      <alignment vertical="center"/>
    </xf>
    <xf numFmtId="1" fontId="9" fillId="15" borderId="0" xfId="0" applyNumberFormat="1" applyFont="1" applyFill="1" applyBorder="1" applyAlignment="1">
      <alignment vertical="center"/>
    </xf>
    <xf numFmtId="1" fontId="9" fillId="15" borderId="277" xfId="0" applyNumberFormat="1" applyFont="1" applyFill="1" applyBorder="1" applyAlignment="1">
      <alignment vertical="center"/>
    </xf>
    <xf numFmtId="1" fontId="9" fillId="15" borderId="281" xfId="0" applyNumberFormat="1" applyFont="1" applyFill="1" applyBorder="1" applyAlignment="1">
      <alignment vertical="center"/>
    </xf>
    <xf numFmtId="1" fontId="9" fillId="15" borderId="282" xfId="0" applyNumberFormat="1" applyFont="1" applyFill="1" applyBorder="1" applyAlignment="1">
      <alignment horizontal="center" vertical="center"/>
    </xf>
    <xf numFmtId="1" fontId="9" fillId="15" borderId="283" xfId="0" applyNumberFormat="1" applyFont="1" applyFill="1" applyBorder="1" applyAlignment="1">
      <alignment horizontal="center" vertical="center"/>
    </xf>
    <xf numFmtId="1" fontId="9" fillId="15" borderId="0" xfId="0" applyNumberFormat="1" applyFont="1" applyFill="1" applyBorder="1" applyAlignment="1">
      <alignment horizontal="left" vertical="center"/>
    </xf>
    <xf numFmtId="0" fontId="11" fillId="0" borderId="0" xfId="0" applyNumberFormat="1" applyFont="1" applyAlignment="1">
      <alignment vertical="center" wrapText="1"/>
    </xf>
    <xf numFmtId="0" fontId="2" fillId="0" borderId="4" xfId="0" applyFont="1" applyBorder="1" applyAlignment="1">
      <alignment vertical="center"/>
    </xf>
    <xf numFmtId="0" fontId="2" fillId="0" borderId="4" xfId="0" applyFont="1" applyBorder="1" applyAlignment="1">
      <alignment horizontal="center" vertical="center"/>
    </xf>
    <xf numFmtId="0" fontId="2" fillId="0" borderId="41" xfId="0" applyFont="1" applyBorder="1" applyAlignment="1">
      <alignment wrapText="1"/>
    </xf>
    <xf numFmtId="0" fontId="2" fillId="0" borderId="0" xfId="0" applyFont="1"/>
    <xf numFmtId="0" fontId="2" fillId="0" borderId="0" xfId="0" applyFont="1" applyAlignment="1">
      <alignment vertical="center"/>
    </xf>
    <xf numFmtId="0" fontId="0" fillId="29" borderId="4" xfId="0" applyFill="1" applyBorder="1"/>
    <xf numFmtId="0" fontId="2" fillId="0" borderId="0" xfId="0" applyFont="1" applyBorder="1"/>
    <xf numFmtId="0" fontId="0" fillId="10" borderId="0" xfId="0" applyFill="1" applyBorder="1"/>
    <xf numFmtId="0" fontId="39" fillId="0" borderId="0" xfId="0" applyFont="1" applyAlignment="1">
      <alignment horizontal="justify" vertical="center"/>
    </xf>
    <xf numFmtId="0" fontId="39" fillId="0" borderId="0" xfId="0" applyFont="1" applyAlignment="1">
      <alignment horizontal="justify" vertical="center" wrapText="1"/>
    </xf>
    <xf numFmtId="0" fontId="46" fillId="0" borderId="0" xfId="0" applyFont="1" applyAlignment="1">
      <alignment horizontal="justify" vertical="center" wrapText="1"/>
    </xf>
    <xf numFmtId="0" fontId="44" fillId="0" borderId="0" xfId="0" applyFont="1" applyAlignment="1">
      <alignment horizontal="justify" vertical="center"/>
    </xf>
    <xf numFmtId="0" fontId="41" fillId="0" borderId="0" xfId="0" applyFont="1" applyAlignment="1">
      <alignment horizontal="justify" vertical="center"/>
    </xf>
    <xf numFmtId="15" fontId="0" fillId="29" borderId="41" xfId="0" applyNumberFormat="1" applyFill="1" applyBorder="1" applyAlignment="1">
      <alignment horizontal="right" vertical="center"/>
    </xf>
    <xf numFmtId="0" fontId="0" fillId="0" borderId="0" xfId="0" applyAlignment="1">
      <alignment horizontal="right" vertical="center"/>
    </xf>
    <xf numFmtId="15" fontId="0" fillId="29" borderId="4" xfId="0" applyNumberFormat="1" applyFill="1" applyBorder="1" applyAlignment="1">
      <alignment horizontal="right" vertical="center"/>
    </xf>
    <xf numFmtId="0" fontId="5" fillId="3" borderId="289" xfId="0" applyFont="1" applyFill="1" applyBorder="1" applyAlignment="1">
      <alignment horizontal="center" vertical="center"/>
    </xf>
    <xf numFmtId="0" fontId="5" fillId="7" borderId="289" xfId="0" applyFont="1" applyFill="1" applyBorder="1" applyAlignment="1">
      <alignment horizontal="center" vertical="center"/>
    </xf>
    <xf numFmtId="1" fontId="3" fillId="8" borderId="291" xfId="0" applyNumberFormat="1" applyFont="1" applyFill="1" applyBorder="1" applyAlignment="1">
      <alignment horizontal="center" vertical="center" wrapText="1"/>
    </xf>
    <xf numFmtId="0" fontId="3" fillId="8" borderId="291" xfId="0" applyNumberFormat="1" applyFont="1" applyFill="1" applyBorder="1" applyAlignment="1">
      <alignment horizontal="center" vertical="center" wrapText="1"/>
    </xf>
    <xf numFmtId="0" fontId="11" fillId="8" borderId="291" xfId="0" applyNumberFormat="1" applyFont="1" applyFill="1" applyBorder="1" applyAlignment="1">
      <alignment horizontal="center" vertical="center" wrapText="1"/>
    </xf>
    <xf numFmtId="1" fontId="9" fillId="8" borderId="291" xfId="0" applyNumberFormat="1" applyFont="1" applyFill="1" applyBorder="1" applyAlignment="1">
      <alignment horizontal="center" vertical="center" wrapText="1"/>
    </xf>
    <xf numFmtId="1" fontId="9" fillId="8" borderId="292" xfId="0" applyNumberFormat="1" applyFont="1" applyFill="1" applyBorder="1" applyAlignment="1">
      <alignment horizontal="center" vertical="center" wrapText="1"/>
    </xf>
    <xf numFmtId="1" fontId="9" fillId="8" borderId="283" xfId="0" applyNumberFormat="1" applyFont="1" applyFill="1" applyBorder="1" applyAlignment="1">
      <alignment horizontal="center" vertical="center" wrapText="1"/>
    </xf>
    <xf numFmtId="1" fontId="9" fillId="8" borderId="293" xfId="0" applyNumberFormat="1" applyFont="1" applyFill="1" applyBorder="1" applyAlignment="1">
      <alignment horizontal="center" vertical="center" wrapText="1"/>
    </xf>
    <xf numFmtId="1" fontId="9" fillId="8" borderId="294" xfId="0" applyNumberFormat="1" applyFont="1" applyFill="1" applyBorder="1" applyAlignment="1">
      <alignment horizontal="center" vertical="center" wrapText="1"/>
    </xf>
    <xf numFmtId="1" fontId="9" fillId="9" borderId="292" xfId="0" applyNumberFormat="1" applyFont="1" applyFill="1" applyBorder="1" applyAlignment="1">
      <alignment horizontal="center" vertical="center" wrapText="1"/>
    </xf>
    <xf numFmtId="1" fontId="9" fillId="8" borderId="283" xfId="0" applyNumberFormat="1" applyFont="1" applyFill="1" applyBorder="1" applyAlignment="1">
      <alignment horizontal="left" vertical="center" wrapText="1"/>
    </xf>
    <xf numFmtId="0" fontId="12" fillId="8" borderId="291" xfId="0" applyNumberFormat="1" applyFont="1" applyFill="1" applyBorder="1" applyAlignment="1">
      <alignment horizontal="center" vertical="center" wrapText="1"/>
    </xf>
    <xf numFmtId="1" fontId="11" fillId="8" borderId="291" xfId="0" applyNumberFormat="1" applyFont="1" applyFill="1" applyBorder="1" applyAlignment="1">
      <alignment horizontal="center" vertical="center" wrapText="1"/>
    </xf>
    <xf numFmtId="1" fontId="13" fillId="8" borderId="291" xfId="0" applyNumberFormat="1" applyFont="1" applyFill="1" applyBorder="1" applyAlignment="1">
      <alignment horizontal="center" vertical="center" wrapText="1"/>
    </xf>
    <xf numFmtId="0" fontId="9" fillId="0" borderId="291" xfId="0" applyNumberFormat="1" applyFont="1" applyBorder="1" applyAlignment="1">
      <alignment vertical="center"/>
    </xf>
    <xf numFmtId="0" fontId="3" fillId="0" borderId="291" xfId="0" applyNumberFormat="1" applyFont="1" applyBorder="1" applyAlignment="1">
      <alignment horizontal="justify" vertical="center" wrapText="1"/>
    </xf>
    <xf numFmtId="0" fontId="11" fillId="0" borderId="291" xfId="0" applyNumberFormat="1" applyFont="1" applyBorder="1" applyAlignment="1">
      <alignment horizontal="center" vertical="center" wrapText="1"/>
    </xf>
    <xf numFmtId="0" fontId="9" fillId="10" borderId="291" xfId="0" applyNumberFormat="1" applyFont="1" applyFill="1" applyBorder="1" applyAlignment="1">
      <alignment horizontal="center" vertical="center" wrapText="1"/>
    </xf>
    <xf numFmtId="0" fontId="3" fillId="10" borderId="291" xfId="0" applyNumberFormat="1" applyFont="1" applyFill="1" applyBorder="1" applyAlignment="1">
      <alignment horizontal="center" vertical="center" wrapText="1"/>
    </xf>
    <xf numFmtId="1" fontId="9" fillId="10" borderId="291" xfId="0" applyNumberFormat="1" applyFont="1" applyFill="1" applyBorder="1" applyAlignment="1">
      <alignment horizontal="center" vertical="center"/>
    </xf>
    <xf numFmtId="0" fontId="9" fillId="10" borderId="292" xfId="0" applyNumberFormat="1" applyFont="1" applyFill="1" applyBorder="1" applyAlignment="1">
      <alignment horizontal="center" vertical="center" wrapText="1"/>
    </xf>
    <xf numFmtId="0" fontId="11" fillId="11" borderId="289" xfId="3" applyFont="1" applyFill="1" applyBorder="1" applyAlignment="1" applyProtection="1">
      <alignment horizontal="center" vertical="center" wrapText="1"/>
    </xf>
    <xf numFmtId="1" fontId="9" fillId="10" borderId="294" xfId="0" applyNumberFormat="1" applyFont="1" applyFill="1" applyBorder="1" applyAlignment="1">
      <alignment horizontal="center" vertical="center" wrapText="1"/>
    </xf>
    <xf numFmtId="1" fontId="9" fillId="12" borderId="296" xfId="0" applyNumberFormat="1" applyFont="1" applyFill="1" applyBorder="1" applyAlignment="1">
      <alignment horizontal="center" vertical="center" wrapText="1"/>
    </xf>
    <xf numFmtId="0" fontId="3" fillId="0" borderId="291" xfId="0" applyNumberFormat="1" applyFont="1" applyBorder="1" applyAlignment="1">
      <alignment horizontal="left" vertical="center" wrapText="1"/>
    </xf>
    <xf numFmtId="0" fontId="11" fillId="10" borderId="291" xfId="0" applyNumberFormat="1" applyFont="1" applyFill="1" applyBorder="1" applyAlignment="1">
      <alignment horizontal="center" vertical="center" wrapText="1"/>
    </xf>
    <xf numFmtId="1" fontId="9" fillId="10" borderId="291" xfId="0" applyNumberFormat="1" applyFont="1" applyFill="1" applyBorder="1" applyAlignment="1">
      <alignment horizontal="center" vertical="center" wrapText="1"/>
    </xf>
    <xf numFmtId="1" fontId="9" fillId="10" borderId="292" xfId="0" applyNumberFormat="1" applyFont="1" applyFill="1" applyBorder="1" applyAlignment="1">
      <alignment horizontal="center" vertical="center" wrapText="1"/>
    </xf>
    <xf numFmtId="1" fontId="9" fillId="10" borderId="283" xfId="0" applyNumberFormat="1" applyFont="1" applyFill="1" applyBorder="1" applyAlignment="1">
      <alignment horizontal="center" vertical="center" wrapText="1"/>
    </xf>
    <xf numFmtId="1" fontId="9" fillId="10" borderId="293" xfId="0" applyNumberFormat="1" applyFont="1" applyFill="1" applyBorder="1" applyAlignment="1">
      <alignment horizontal="center" vertical="center" wrapText="1"/>
    </xf>
    <xf numFmtId="1" fontId="9" fillId="10" borderId="283" xfId="0" applyNumberFormat="1" applyFont="1" applyFill="1" applyBorder="1" applyAlignment="1">
      <alignment horizontal="left" vertical="center" wrapText="1"/>
    </xf>
    <xf numFmtId="0" fontId="9" fillId="0" borderId="291" xfId="0" applyNumberFormat="1" applyFont="1" applyBorder="1" applyAlignment="1">
      <alignment horizontal="left" vertical="center" wrapText="1"/>
    </xf>
    <xf numFmtId="0" fontId="9" fillId="10" borderId="283" xfId="0" applyNumberFormat="1" applyFont="1" applyFill="1" applyBorder="1" applyAlignment="1">
      <alignment horizontal="center" vertical="center" wrapText="1"/>
    </xf>
    <xf numFmtId="0" fontId="9" fillId="10" borderId="283" xfId="0" applyNumberFormat="1" applyFont="1" applyFill="1" applyBorder="1" applyAlignment="1">
      <alignment horizontal="left" vertical="center" wrapText="1"/>
    </xf>
    <xf numFmtId="1" fontId="9" fillId="8" borderId="291" xfId="0" applyNumberFormat="1" applyFont="1" applyFill="1" applyBorder="1" applyAlignment="1">
      <alignment vertical="center"/>
    </xf>
    <xf numFmtId="0" fontId="14" fillId="8" borderId="291" xfId="0" applyNumberFormat="1" applyFont="1" applyFill="1" applyBorder="1" applyAlignment="1">
      <alignment horizontal="center" vertical="center" wrapText="1"/>
    </xf>
    <xf numFmtId="1" fontId="13" fillId="8" borderId="291" xfId="0" applyNumberFormat="1" applyFont="1" applyFill="1" applyBorder="1" applyAlignment="1">
      <alignment horizontal="center" vertical="center"/>
    </xf>
    <xf numFmtId="1" fontId="9" fillId="0" borderId="291" xfId="0" applyNumberFormat="1" applyFont="1" applyBorder="1" applyAlignment="1">
      <alignment vertical="center"/>
    </xf>
    <xf numFmtId="0" fontId="15" fillId="0" borderId="291" xfId="0" applyNumberFormat="1" applyFont="1" applyBorder="1" applyAlignment="1">
      <alignment horizontal="center" vertical="center" wrapText="1"/>
    </xf>
    <xf numFmtId="1" fontId="11" fillId="10" borderId="291" xfId="0" applyNumberFormat="1" applyFont="1" applyFill="1" applyBorder="1" applyAlignment="1">
      <alignment horizontal="center" vertical="center" wrapText="1"/>
    </xf>
    <xf numFmtId="1" fontId="3" fillId="10" borderId="291" xfId="0" applyNumberFormat="1" applyFont="1" applyFill="1" applyBorder="1" applyAlignment="1">
      <alignment horizontal="center" vertical="center" wrapText="1"/>
    </xf>
    <xf numFmtId="0" fontId="3" fillId="0" borderId="291" xfId="0" applyNumberFormat="1" applyFont="1" applyBorder="1" applyAlignment="1">
      <alignment vertical="center" wrapText="1"/>
    </xf>
    <xf numFmtId="0" fontId="9" fillId="0" borderId="291" xfId="0" applyFont="1" applyBorder="1" applyAlignment="1">
      <alignment vertical="center"/>
    </xf>
    <xf numFmtId="0" fontId="13" fillId="0" borderId="291" xfId="0" applyNumberFormat="1" applyFont="1" applyBorder="1" applyAlignment="1">
      <alignment horizontal="center" vertical="center" wrapText="1"/>
    </xf>
    <xf numFmtId="0" fontId="11" fillId="10" borderId="291" xfId="0" applyFont="1" applyFill="1" applyBorder="1" applyAlignment="1">
      <alignment horizontal="center" vertical="center" wrapText="1"/>
    </xf>
    <xf numFmtId="0" fontId="9" fillId="10" borderId="291" xfId="0" applyFont="1" applyFill="1" applyBorder="1" applyAlignment="1">
      <alignment horizontal="center" vertical="center" wrapText="1"/>
    </xf>
    <xf numFmtId="0" fontId="3" fillId="10" borderId="291" xfId="0" applyFont="1" applyFill="1" applyBorder="1" applyAlignment="1">
      <alignment horizontal="center" vertical="center" wrapText="1"/>
    </xf>
    <xf numFmtId="1" fontId="13" fillId="10" borderId="291" xfId="0" applyNumberFormat="1" applyFont="1" applyFill="1" applyBorder="1" applyAlignment="1">
      <alignment horizontal="center" vertical="center"/>
    </xf>
    <xf numFmtId="0" fontId="9" fillId="10" borderId="292" xfId="0" applyFont="1" applyFill="1" applyBorder="1" applyAlignment="1">
      <alignment horizontal="center" vertical="center" wrapText="1"/>
    </xf>
    <xf numFmtId="0" fontId="9" fillId="10" borderId="283" xfId="0" applyFont="1" applyFill="1" applyBorder="1" applyAlignment="1">
      <alignment horizontal="center" vertical="center" wrapText="1"/>
    </xf>
    <xf numFmtId="0" fontId="9" fillId="10" borderId="283" xfId="0" applyFont="1" applyFill="1" applyBorder="1" applyAlignment="1">
      <alignment horizontal="left" vertical="center" wrapText="1"/>
    </xf>
    <xf numFmtId="0" fontId="9" fillId="0" borderId="291" xfId="0" applyNumberFormat="1" applyFont="1" applyBorder="1" applyAlignment="1">
      <alignment horizontal="center" vertical="center" wrapText="1"/>
    </xf>
    <xf numFmtId="0" fontId="9" fillId="0" borderId="297" xfId="0" applyNumberFormat="1" applyFont="1" applyBorder="1" applyAlignment="1">
      <alignment vertical="center"/>
    </xf>
    <xf numFmtId="0" fontId="9" fillId="0" borderId="297" xfId="0" applyNumberFormat="1" applyFont="1" applyBorder="1" applyAlignment="1">
      <alignment horizontal="center" vertical="center" wrapText="1"/>
    </xf>
    <xf numFmtId="0" fontId="11" fillId="10" borderId="297" xfId="0" applyNumberFormat="1" applyFont="1" applyFill="1" applyBorder="1" applyAlignment="1">
      <alignment horizontal="center" vertical="center" wrapText="1"/>
    </xf>
    <xf numFmtId="1" fontId="9" fillId="10" borderId="297" xfId="0" applyNumberFormat="1" applyFont="1" applyFill="1" applyBorder="1" applyAlignment="1">
      <alignment horizontal="center" vertical="center" wrapText="1"/>
    </xf>
    <xf numFmtId="1" fontId="3" fillId="10" borderId="284" xfId="0" applyNumberFormat="1" applyFont="1" applyFill="1" applyBorder="1" applyAlignment="1">
      <alignment horizontal="center" vertical="center" wrapText="1"/>
    </xf>
    <xf numFmtId="1" fontId="9" fillId="10" borderId="284" xfId="0" applyNumberFormat="1" applyFont="1" applyFill="1" applyBorder="1" applyAlignment="1">
      <alignment horizontal="center" vertical="center"/>
    </xf>
    <xf numFmtId="0" fontId="9" fillId="10" borderId="284" xfId="0" applyNumberFormat="1" applyFont="1" applyFill="1" applyBorder="1" applyAlignment="1">
      <alignment horizontal="center" vertical="center" wrapText="1"/>
    </xf>
    <xf numFmtId="0" fontId="9" fillId="10" borderId="295" xfId="0" applyNumberFormat="1" applyFont="1" applyFill="1" applyBorder="1" applyAlignment="1">
      <alignment horizontal="center" vertical="center" wrapText="1"/>
    </xf>
    <xf numFmtId="0" fontId="9" fillId="10" borderId="298" xfId="0" applyNumberFormat="1" applyFont="1" applyFill="1" applyBorder="1" applyAlignment="1">
      <alignment horizontal="center" vertical="center" wrapText="1"/>
    </xf>
    <xf numFmtId="1" fontId="9" fillId="10" borderId="287" xfId="0" applyNumberFormat="1" applyFont="1" applyFill="1" applyBorder="1" applyAlignment="1">
      <alignment horizontal="center" vertical="center" wrapText="1"/>
    </xf>
    <xf numFmtId="1" fontId="9" fillId="10" borderId="288" xfId="0" applyNumberFormat="1" applyFont="1" applyFill="1" applyBorder="1" applyAlignment="1">
      <alignment horizontal="center" vertical="center" wrapText="1"/>
    </xf>
    <xf numFmtId="0" fontId="9" fillId="10" borderId="298" xfId="0" applyNumberFormat="1" applyFont="1" applyFill="1" applyBorder="1" applyAlignment="1">
      <alignment horizontal="left" vertical="center" wrapText="1"/>
    </xf>
    <xf numFmtId="1" fontId="3" fillId="15" borderId="291" xfId="0" applyNumberFormat="1" applyFont="1" applyFill="1" applyBorder="1" applyAlignment="1">
      <alignment horizontal="center" vertical="center" wrapText="1"/>
    </xf>
    <xf numFmtId="1" fontId="9" fillId="15" borderId="292" xfId="0" applyNumberFormat="1" applyFont="1" applyFill="1" applyBorder="1" applyAlignment="1">
      <alignment vertical="center" wrapText="1"/>
    </xf>
    <xf numFmtId="1" fontId="11" fillId="15" borderId="283" xfId="0" applyNumberFormat="1" applyFont="1" applyFill="1" applyBorder="1" applyAlignment="1">
      <alignment vertical="center"/>
    </xf>
    <xf numFmtId="1" fontId="9" fillId="15" borderId="283" xfId="0" applyNumberFormat="1" applyFont="1" applyFill="1" applyBorder="1" applyAlignment="1">
      <alignment vertical="center"/>
    </xf>
    <xf numFmtId="0" fontId="10" fillId="15" borderId="283" xfId="0" applyFont="1" applyFill="1" applyBorder="1" applyAlignment="1">
      <alignment vertical="center"/>
    </xf>
    <xf numFmtId="1" fontId="9" fillId="15" borderId="299" xfId="0" applyNumberFormat="1" applyFont="1" applyFill="1" applyBorder="1" applyAlignment="1">
      <alignment vertical="center"/>
    </xf>
    <xf numFmtId="1" fontId="9" fillId="15" borderId="282" xfId="0" applyNumberFormat="1" applyFont="1" applyFill="1" applyBorder="1" applyAlignment="1">
      <alignment vertical="center"/>
    </xf>
    <xf numFmtId="0" fontId="10" fillId="15" borderId="283" xfId="0" applyFont="1" applyFill="1" applyBorder="1" applyAlignment="1">
      <alignment horizontal="left" vertical="center"/>
    </xf>
    <xf numFmtId="0" fontId="11" fillId="16" borderId="300" xfId="0" applyNumberFormat="1" applyFont="1" applyFill="1" applyBorder="1" applyAlignment="1">
      <alignment horizontal="center" vertical="center" wrapText="1"/>
    </xf>
    <xf numFmtId="1" fontId="9" fillId="16" borderId="300" xfId="0" applyNumberFormat="1" applyFont="1" applyFill="1" applyBorder="1" applyAlignment="1">
      <alignment horizontal="center" vertical="center" wrapText="1"/>
    </xf>
    <xf numFmtId="1" fontId="3" fillId="16" borderId="301" xfId="0" applyNumberFormat="1" applyFont="1" applyFill="1" applyBorder="1" applyAlignment="1">
      <alignment horizontal="center" vertical="center" wrapText="1"/>
    </xf>
    <xf numFmtId="1" fontId="9" fillId="16" borderId="300" xfId="0" applyNumberFormat="1" applyFont="1" applyFill="1" applyBorder="1" applyAlignment="1">
      <alignment horizontal="center" vertical="center"/>
    </xf>
    <xf numFmtId="0" fontId="9" fillId="16" borderId="301" xfId="0" applyNumberFormat="1" applyFont="1" applyFill="1" applyBorder="1" applyAlignment="1">
      <alignment horizontal="center" vertical="center" wrapText="1"/>
    </xf>
    <xf numFmtId="1" fontId="9" fillId="16" borderId="281" xfId="0" applyNumberFormat="1" applyFont="1" applyFill="1" applyBorder="1" applyAlignment="1">
      <alignment horizontal="center" vertical="center" wrapText="1"/>
    </xf>
    <xf numFmtId="1" fontId="9" fillId="16" borderId="302" xfId="0" applyNumberFormat="1" applyFont="1" applyFill="1" applyBorder="1" applyAlignment="1">
      <alignment horizontal="center" vertical="center" wrapText="1"/>
    </xf>
    <xf numFmtId="1" fontId="3" fillId="17" borderId="281" xfId="0" applyNumberFormat="1" applyFont="1" applyFill="1" applyBorder="1" applyAlignment="1">
      <alignment horizontal="center" vertical="center" wrapText="1"/>
    </xf>
    <xf numFmtId="1" fontId="9" fillId="17" borderId="281" xfId="0" applyNumberFormat="1" applyFont="1" applyFill="1" applyBorder="1" applyAlignment="1">
      <alignment horizontal="left" vertical="center" wrapText="1"/>
    </xf>
    <xf numFmtId="1" fontId="9" fillId="17" borderId="303" xfId="0" applyNumberFormat="1" applyFont="1" applyFill="1" applyBorder="1" applyAlignment="1">
      <alignment horizontal="center" vertical="center" wrapText="1"/>
    </xf>
    <xf numFmtId="1" fontId="3" fillId="17" borderId="303" xfId="0" applyNumberFormat="1" applyFont="1" applyFill="1" applyBorder="1" applyAlignment="1">
      <alignment horizontal="center" vertical="center" wrapText="1"/>
    </xf>
    <xf numFmtId="1" fontId="3" fillId="17" borderId="304" xfId="0" applyNumberFormat="1" applyFont="1" applyFill="1" applyBorder="1" applyAlignment="1">
      <alignment horizontal="center" vertical="center" wrapText="1"/>
    </xf>
    <xf numFmtId="1" fontId="9" fillId="17" borderId="304" xfId="0" applyNumberFormat="1" applyFont="1" applyFill="1" applyBorder="1" applyAlignment="1">
      <alignment horizontal="left" vertical="center" wrapText="1"/>
    </xf>
    <xf numFmtId="1" fontId="9" fillId="10" borderId="290" xfId="0" applyNumberFormat="1" applyFont="1" applyFill="1" applyBorder="1" applyAlignment="1">
      <alignment horizontal="center" vertical="center" wrapText="1"/>
    </xf>
    <xf numFmtId="0" fontId="9" fillId="10" borderId="291" xfId="0" applyNumberFormat="1" applyFont="1" applyFill="1" applyBorder="1" applyAlignment="1">
      <alignment vertical="center"/>
    </xf>
    <xf numFmtId="0" fontId="3" fillId="10" borderId="291" xfId="0" applyNumberFormat="1" applyFont="1" applyFill="1" applyBorder="1" applyAlignment="1">
      <alignment horizontal="left" vertical="center" wrapText="1"/>
    </xf>
    <xf numFmtId="0" fontId="15" fillId="8" borderId="291" xfId="0" applyNumberFormat="1" applyFont="1" applyFill="1" applyBorder="1" applyAlignment="1">
      <alignment horizontal="center" vertical="center" wrapText="1"/>
    </xf>
    <xf numFmtId="1" fontId="9" fillId="8" borderId="291" xfId="0" applyNumberFormat="1" applyFont="1" applyFill="1" applyBorder="1" applyAlignment="1">
      <alignment horizontal="center" vertical="center"/>
    </xf>
    <xf numFmtId="0" fontId="9" fillId="10" borderId="291" xfId="0" applyNumberFormat="1" applyFont="1" applyFill="1" applyBorder="1" applyAlignment="1">
      <alignment horizontal="left" vertical="center" wrapText="1"/>
    </xf>
    <xf numFmtId="1" fontId="9" fillId="10" borderId="291" xfId="0" applyNumberFormat="1" applyFont="1" applyFill="1" applyBorder="1" applyAlignment="1">
      <alignment horizontal="left" vertical="center" wrapText="1"/>
    </xf>
    <xf numFmtId="0" fontId="6" fillId="8" borderId="291" xfId="0" applyNumberFormat="1" applyFont="1" applyFill="1" applyBorder="1" applyAlignment="1">
      <alignment horizontal="center" vertical="center" wrapText="1"/>
    </xf>
    <xf numFmtId="0" fontId="16" fillId="8" borderId="291" xfId="0" applyNumberFormat="1" applyFont="1" applyFill="1" applyBorder="1" applyAlignment="1">
      <alignment horizontal="center" vertical="center" wrapText="1"/>
    </xf>
    <xf numFmtId="1" fontId="9" fillId="8" borderId="291" xfId="0" applyNumberFormat="1" applyFont="1" applyFill="1" applyBorder="1" applyAlignment="1">
      <alignment horizontal="left" vertical="center" wrapText="1"/>
    </xf>
    <xf numFmtId="0" fontId="9" fillId="8" borderId="291" xfId="0" applyFont="1" applyFill="1" applyBorder="1" applyAlignment="1">
      <alignment vertical="center"/>
    </xf>
    <xf numFmtId="0" fontId="13" fillId="8" borderId="291" xfId="0" applyNumberFormat="1" applyFont="1" applyFill="1" applyBorder="1" applyAlignment="1">
      <alignment horizontal="center" vertical="center" wrapText="1"/>
    </xf>
    <xf numFmtId="0" fontId="11" fillId="8" borderId="291" xfId="0" applyFont="1" applyFill="1" applyBorder="1" applyAlignment="1">
      <alignment horizontal="center" vertical="center" wrapText="1"/>
    </xf>
    <xf numFmtId="0" fontId="9" fillId="8" borderId="291" xfId="0" applyFont="1" applyFill="1" applyBorder="1" applyAlignment="1">
      <alignment horizontal="center" vertical="center" wrapText="1"/>
    </xf>
    <xf numFmtId="0" fontId="3" fillId="8" borderId="291" xfId="0" applyFont="1" applyFill="1" applyBorder="1" applyAlignment="1">
      <alignment horizontal="center" vertical="center" wrapText="1"/>
    </xf>
    <xf numFmtId="0" fontId="9" fillId="8" borderId="292" xfId="0" applyFont="1" applyFill="1" applyBorder="1" applyAlignment="1">
      <alignment horizontal="center" vertical="center" wrapText="1"/>
    </xf>
    <xf numFmtId="0" fontId="9" fillId="8" borderId="283" xfId="0" applyFont="1" applyFill="1" applyBorder="1" applyAlignment="1">
      <alignment horizontal="center" vertical="center" wrapText="1"/>
    </xf>
    <xf numFmtId="0" fontId="9" fillId="8" borderId="283" xfId="0" applyFont="1" applyFill="1" applyBorder="1" applyAlignment="1">
      <alignment horizontal="left" vertical="center" wrapText="1"/>
    </xf>
    <xf numFmtId="1" fontId="3" fillId="15" borderId="284" xfId="0" applyNumberFormat="1" applyFont="1" applyFill="1" applyBorder="1" applyAlignment="1">
      <alignment horizontal="center" vertical="center" wrapText="1"/>
    </xf>
    <xf numFmtId="1" fontId="9" fillId="15" borderId="286" xfId="0" applyNumberFormat="1" applyFont="1" applyFill="1" applyBorder="1" applyAlignment="1">
      <alignment vertical="center" wrapText="1"/>
    </xf>
    <xf numFmtId="0" fontId="10" fillId="15" borderId="298" xfId="0" applyFont="1" applyFill="1" applyBorder="1" applyAlignment="1">
      <alignment vertical="center"/>
    </xf>
    <xf numFmtId="0" fontId="10" fillId="15" borderId="298" xfId="0" applyFont="1" applyFill="1" applyBorder="1" applyAlignment="1">
      <alignment horizontal="left" vertical="center"/>
    </xf>
    <xf numFmtId="1" fontId="3" fillId="16" borderId="305" xfId="0" applyNumberFormat="1" applyFont="1" applyFill="1" applyBorder="1" applyAlignment="1">
      <alignment horizontal="center" vertical="center"/>
    </xf>
    <xf numFmtId="1" fontId="11" fillId="16" borderId="283" xfId="0" applyNumberFormat="1" applyFont="1" applyFill="1" applyBorder="1" applyAlignment="1">
      <alignment vertical="center"/>
    </xf>
    <xf numFmtId="1" fontId="9" fillId="16" borderId="283" xfId="0" applyNumberFormat="1" applyFont="1" applyFill="1" applyBorder="1" applyAlignment="1">
      <alignment vertical="center"/>
    </xf>
    <xf numFmtId="1" fontId="9" fillId="16" borderId="282" xfId="0" applyNumberFormat="1" applyFont="1" applyFill="1" applyBorder="1" applyAlignment="1">
      <alignment vertical="center"/>
    </xf>
    <xf numFmtId="1" fontId="9" fillId="16" borderId="282" xfId="0" applyNumberFormat="1" applyFont="1" applyFill="1" applyBorder="1" applyAlignment="1">
      <alignment horizontal="center" vertical="center"/>
    </xf>
    <xf numFmtId="0" fontId="3" fillId="18" borderId="291" xfId="0" applyNumberFormat="1" applyFont="1" applyFill="1" applyBorder="1" applyAlignment="1">
      <alignment horizontal="center" vertical="center" wrapText="1"/>
    </xf>
    <xf numFmtId="1" fontId="11" fillId="18" borderId="291" xfId="0" applyNumberFormat="1" applyFont="1" applyFill="1" applyBorder="1" applyAlignment="1">
      <alignment horizontal="center" vertical="center" wrapText="1"/>
    </xf>
    <xf numFmtId="1" fontId="9" fillId="18" borderId="291" xfId="0" applyNumberFormat="1" applyFont="1" applyFill="1" applyBorder="1" applyAlignment="1">
      <alignment horizontal="center" vertical="center" wrapText="1"/>
    </xf>
    <xf numFmtId="1" fontId="3" fillId="18" borderId="291" xfId="0" applyNumberFormat="1" applyFont="1" applyFill="1" applyBorder="1" applyAlignment="1">
      <alignment horizontal="center" vertical="center" wrapText="1"/>
    </xf>
    <xf numFmtId="1" fontId="3" fillId="18" borderId="306" xfId="0" applyNumberFormat="1" applyFont="1" applyFill="1" applyBorder="1" applyAlignment="1">
      <alignment horizontal="center" vertical="center" wrapText="1"/>
    </xf>
    <xf numFmtId="1" fontId="3" fillId="18" borderId="294" xfId="0" applyNumberFormat="1" applyFont="1" applyFill="1" applyBorder="1" applyAlignment="1">
      <alignment horizontal="center" vertical="center" wrapText="1"/>
    </xf>
    <xf numFmtId="0" fontId="11" fillId="19" borderId="291" xfId="0" applyNumberFormat="1" applyFont="1" applyFill="1" applyBorder="1" applyAlignment="1">
      <alignment horizontal="center" vertical="center" wrapText="1"/>
    </xf>
    <xf numFmtId="0" fontId="11" fillId="19" borderId="289" xfId="3" applyFont="1" applyFill="1" applyBorder="1" applyAlignment="1" applyProtection="1">
      <alignment horizontal="center" vertical="center" wrapText="1"/>
    </xf>
    <xf numFmtId="0" fontId="11" fillId="19" borderId="289" xfId="3" quotePrefix="1" applyFont="1" applyFill="1" applyBorder="1" applyAlignment="1" applyProtection="1">
      <alignment horizontal="center" vertical="center" wrapText="1"/>
    </xf>
    <xf numFmtId="0" fontId="4" fillId="19" borderId="291" xfId="0" applyNumberFormat="1" applyFont="1" applyFill="1" applyBorder="1" applyAlignment="1">
      <alignment vertical="center" wrapText="1"/>
    </xf>
    <xf numFmtId="1" fontId="4" fillId="19" borderId="291" xfId="0" applyNumberFormat="1" applyFont="1" applyFill="1" applyBorder="1" applyAlignment="1">
      <alignment horizontal="center" vertical="center"/>
    </xf>
    <xf numFmtId="0" fontId="4" fillId="19" borderId="291" xfId="0" applyNumberFormat="1" applyFont="1" applyFill="1" applyBorder="1" applyAlignment="1">
      <alignment horizontal="center" vertical="center" wrapText="1"/>
    </xf>
    <xf numFmtId="1" fontId="17" fillId="19" borderId="289" xfId="0" applyNumberFormat="1" applyFont="1" applyFill="1" applyBorder="1" applyAlignment="1">
      <alignment horizontal="center" vertical="center" wrapText="1"/>
    </xf>
    <xf numFmtId="9" fontId="9" fillId="19" borderId="307" xfId="4" applyFont="1" applyFill="1" applyBorder="1" applyAlignment="1">
      <alignment horizontal="center" vertical="center" wrapText="1"/>
    </xf>
    <xf numFmtId="1" fontId="10" fillId="10" borderId="291" xfId="0" applyNumberFormat="1" applyFont="1" applyFill="1" applyBorder="1" applyAlignment="1">
      <alignment horizontal="center" vertical="center" wrapText="1"/>
    </xf>
    <xf numFmtId="1" fontId="10" fillId="10" borderId="291" xfId="0" applyNumberFormat="1" applyFont="1" applyFill="1" applyBorder="1" applyAlignment="1">
      <alignment horizontal="center" vertical="center"/>
    </xf>
    <xf numFmtId="0" fontId="10" fillId="10" borderId="281" xfId="3" applyNumberFormat="1" applyFont="1" applyFill="1" applyBorder="1" applyAlignment="1" applyProtection="1">
      <alignment horizontal="center" vertical="center" wrapText="1"/>
    </xf>
    <xf numFmtId="1" fontId="10" fillId="10" borderId="306" xfId="0" applyNumberFormat="1" applyFont="1" applyFill="1" applyBorder="1" applyAlignment="1">
      <alignment horizontal="center" vertical="center" wrapText="1"/>
    </xf>
    <xf numFmtId="1" fontId="10" fillId="10" borderId="294" xfId="0" applyNumberFormat="1" applyFont="1" applyFill="1" applyBorder="1" applyAlignment="1">
      <alignment horizontal="center" vertical="center" wrapText="1"/>
    </xf>
    <xf numFmtId="9" fontId="9" fillId="3" borderId="4" xfId="0" applyNumberFormat="1" applyFont="1" applyFill="1" applyBorder="1" applyAlignment="1">
      <alignment horizontal="center" vertical="center" wrapText="1"/>
    </xf>
    <xf numFmtId="0" fontId="11" fillId="10" borderId="306" xfId="0" applyNumberFormat="1" applyFont="1" applyFill="1" applyBorder="1" applyAlignment="1">
      <alignment horizontal="center" vertical="center" wrapText="1"/>
    </xf>
    <xf numFmtId="0" fontId="10" fillId="10" borderId="291" xfId="0" applyNumberFormat="1" applyFont="1" applyFill="1" applyBorder="1" applyAlignment="1">
      <alignment horizontal="center" vertical="center" wrapText="1"/>
    </xf>
    <xf numFmtId="0" fontId="11" fillId="20" borderId="281" xfId="3" applyNumberFormat="1" applyFont="1" applyFill="1" applyBorder="1" applyAlignment="1" applyProtection="1">
      <alignment horizontal="center" vertical="center" wrapText="1"/>
    </xf>
    <xf numFmtId="0" fontId="11" fillId="20" borderId="307" xfId="3" applyFont="1" applyFill="1" applyBorder="1" applyAlignment="1" applyProtection="1">
      <alignment horizontal="center" vertical="center" wrapText="1"/>
    </xf>
    <xf numFmtId="0" fontId="11" fillId="10" borderId="308" xfId="0" applyNumberFormat="1" applyFont="1" applyFill="1" applyBorder="1" applyAlignment="1">
      <alignment horizontal="center" vertical="center" wrapText="1"/>
    </xf>
    <xf numFmtId="0" fontId="10" fillId="10" borderId="303" xfId="0" applyFont="1" applyFill="1" applyBorder="1" applyAlignment="1">
      <alignment horizontal="center" vertical="center" wrapText="1"/>
    </xf>
    <xf numFmtId="0" fontId="10" fillId="10" borderId="304" xfId="0" applyFont="1" applyFill="1" applyBorder="1" applyAlignment="1">
      <alignment horizontal="center" vertical="center" wrapText="1"/>
    </xf>
    <xf numFmtId="1" fontId="10" fillId="10" borderId="308" xfId="0" applyNumberFormat="1" applyFont="1" applyFill="1" applyBorder="1" applyAlignment="1">
      <alignment horizontal="center" vertical="center" wrapText="1"/>
    </xf>
    <xf numFmtId="1" fontId="17" fillId="4" borderId="284" xfId="0" applyNumberFormat="1" applyFont="1" applyFill="1" applyBorder="1" applyAlignment="1">
      <alignment horizontal="center" vertical="center" wrapText="1"/>
    </xf>
    <xf numFmtId="9" fontId="9" fillId="3" borderId="303" xfId="0" applyNumberFormat="1" applyFont="1" applyFill="1" applyBorder="1" applyAlignment="1">
      <alignment horizontal="center" vertical="center" wrapText="1"/>
    </xf>
    <xf numFmtId="0" fontId="9" fillId="3" borderId="303" xfId="0" applyNumberFormat="1" applyFont="1" applyFill="1" applyBorder="1" applyAlignment="1">
      <alignment horizontal="center" vertical="center" wrapText="1"/>
    </xf>
    <xf numFmtId="0" fontId="17" fillId="4" borderId="303" xfId="0" applyNumberFormat="1" applyFont="1" applyFill="1" applyBorder="1" applyAlignment="1">
      <alignment horizontal="center" vertical="center" wrapText="1"/>
    </xf>
    <xf numFmtId="9" fontId="9" fillId="7" borderId="303" xfId="0" applyNumberFormat="1" applyFont="1" applyFill="1" applyBorder="1" applyAlignment="1">
      <alignment horizontal="center" vertical="center" wrapText="1"/>
    </xf>
    <xf numFmtId="0" fontId="9" fillId="7" borderId="303" xfId="0" applyNumberFormat="1" applyFont="1" applyFill="1" applyBorder="1" applyAlignment="1">
      <alignment horizontal="center" vertical="center" wrapText="1"/>
    </xf>
    <xf numFmtId="0" fontId="4" fillId="19" borderId="284" xfId="0" applyNumberFormat="1" applyFont="1" applyFill="1" applyBorder="1" applyAlignment="1">
      <alignment horizontal="center" vertical="center" wrapText="1"/>
    </xf>
    <xf numFmtId="1" fontId="3" fillId="10" borderId="294" xfId="0" applyNumberFormat="1" applyFont="1" applyFill="1" applyBorder="1" applyAlignment="1">
      <alignment horizontal="center" vertical="center" wrapText="1"/>
    </xf>
    <xf numFmtId="0" fontId="11" fillId="0" borderId="291" xfId="0" applyNumberFormat="1" applyFont="1" applyFill="1" applyBorder="1" applyAlignment="1">
      <alignment horizontal="center" vertical="center" wrapText="1"/>
    </xf>
    <xf numFmtId="0" fontId="11" fillId="0" borderId="289" xfId="3" quotePrefix="1" applyFont="1" applyFill="1" applyBorder="1" applyAlignment="1" applyProtection="1">
      <alignment horizontal="center" vertical="center" wrapText="1"/>
    </xf>
    <xf numFmtId="0" fontId="11" fillId="0" borderId="289" xfId="3" applyFont="1" applyFill="1" applyBorder="1" applyAlignment="1" applyProtection="1">
      <alignment horizontal="center" vertical="center" wrapText="1"/>
    </xf>
    <xf numFmtId="1" fontId="11" fillId="0" borderId="291" xfId="0" applyNumberFormat="1" applyFont="1" applyFill="1" applyBorder="1" applyAlignment="1">
      <alignment horizontal="center" vertical="center"/>
    </xf>
    <xf numFmtId="1" fontId="19" fillId="0" borderId="291" xfId="0" applyNumberFormat="1" applyFont="1" applyFill="1" applyBorder="1" applyAlignment="1">
      <alignment horizontal="center" vertical="center"/>
    </xf>
    <xf numFmtId="1" fontId="9" fillId="0" borderId="291" xfId="0" applyNumberFormat="1" applyFont="1" applyFill="1" applyBorder="1" applyAlignment="1">
      <alignment horizontal="center" vertical="center" wrapText="1"/>
    </xf>
    <xf numFmtId="1" fontId="9" fillId="0" borderId="292" xfId="0" applyNumberFormat="1" applyFont="1" applyFill="1" applyBorder="1" applyAlignment="1">
      <alignment horizontal="center" vertical="center" wrapText="1"/>
    </xf>
    <xf numFmtId="9" fontId="9" fillId="3" borderId="307" xfId="4" applyFont="1" applyFill="1" applyBorder="1" applyAlignment="1">
      <alignment horizontal="center" vertical="center" wrapText="1"/>
    </xf>
    <xf numFmtId="0" fontId="10" fillId="10" borderId="291" xfId="0" applyNumberFormat="1" applyFont="1" applyFill="1" applyBorder="1" applyAlignment="1">
      <alignment horizontal="center" vertical="center"/>
    </xf>
    <xf numFmtId="0" fontId="10" fillId="10" borderId="289" xfId="0" applyNumberFormat="1" applyFont="1" applyFill="1" applyBorder="1" applyAlignment="1">
      <alignment horizontal="center" vertical="center" wrapText="1"/>
    </xf>
    <xf numFmtId="0" fontId="10" fillId="10" borderId="289" xfId="3" applyNumberFormat="1" applyFont="1" applyFill="1" applyBorder="1" applyAlignment="1" applyProtection="1">
      <alignment horizontal="center" vertical="center" wrapText="1"/>
    </xf>
    <xf numFmtId="1" fontId="10" fillId="10" borderId="22" xfId="0" applyNumberFormat="1" applyFont="1" applyFill="1" applyBorder="1" applyAlignment="1">
      <alignment horizontal="center" vertical="center" wrapText="1"/>
    </xf>
    <xf numFmtId="0" fontId="10" fillId="10" borderId="41" xfId="3" applyFont="1" applyFill="1" applyBorder="1" applyAlignment="1" applyProtection="1">
      <alignment horizontal="center" vertical="center" wrapText="1"/>
    </xf>
    <xf numFmtId="1" fontId="10" fillId="10" borderId="290" xfId="0" applyNumberFormat="1" applyFont="1" applyFill="1" applyBorder="1" applyAlignment="1">
      <alignment horizontal="center" vertical="center" wrapText="1"/>
    </xf>
    <xf numFmtId="9" fontId="9" fillId="3" borderId="289" xfId="0" applyNumberFormat="1" applyFont="1" applyFill="1" applyBorder="1" applyAlignment="1">
      <alignment horizontal="center" vertical="center" wrapText="1"/>
    </xf>
    <xf numFmtId="0" fontId="9" fillId="3" borderId="289" xfId="0" applyNumberFormat="1" applyFont="1" applyFill="1" applyBorder="1" applyAlignment="1">
      <alignment horizontal="center" vertical="center" wrapText="1"/>
    </xf>
    <xf numFmtId="9" fontId="9" fillId="7" borderId="289" xfId="0" applyNumberFormat="1" applyFont="1" applyFill="1" applyBorder="1" applyAlignment="1">
      <alignment horizontal="center" vertical="center" wrapText="1"/>
    </xf>
    <xf numFmtId="0" fontId="9" fillId="7" borderId="289" xfId="0" applyNumberFormat="1" applyFont="1" applyFill="1" applyBorder="1" applyAlignment="1">
      <alignment horizontal="center" vertical="center" wrapText="1"/>
    </xf>
    <xf numFmtId="0" fontId="10" fillId="10" borderId="289" xfId="3" applyNumberFormat="1" applyFont="1" applyFill="1" applyBorder="1" applyAlignment="1" applyProtection="1">
      <alignment horizontal="left" vertical="center" wrapText="1"/>
    </xf>
    <xf numFmtId="0" fontId="4" fillId="8" borderId="289" xfId="3" applyFont="1" applyFill="1" applyBorder="1" applyAlignment="1" applyProtection="1">
      <alignment horizontal="center" vertical="center" wrapText="1"/>
    </xf>
    <xf numFmtId="0" fontId="4" fillId="8" borderId="289" xfId="3" applyFont="1" applyFill="1" applyBorder="1" applyAlignment="1" applyProtection="1">
      <alignment vertical="center" wrapText="1"/>
    </xf>
    <xf numFmtId="1" fontId="3" fillId="8" borderId="291" xfId="0" applyNumberFormat="1" applyFont="1" applyFill="1" applyBorder="1" applyAlignment="1">
      <alignment horizontal="center" vertical="center"/>
    </xf>
    <xf numFmtId="49" fontId="4" fillId="8" borderId="289" xfId="3" applyNumberFormat="1" applyFont="1" applyFill="1" applyBorder="1" applyAlignment="1" applyProtection="1">
      <alignment horizontal="center" vertical="center" wrapText="1"/>
    </xf>
    <xf numFmtId="1" fontId="17" fillId="8" borderId="289" xfId="0" applyNumberFormat="1" applyFont="1" applyFill="1" applyBorder="1" applyAlignment="1">
      <alignment horizontal="center" vertical="center" wrapText="1"/>
    </xf>
    <xf numFmtId="0" fontId="11" fillId="8" borderId="289" xfId="3" applyFont="1" applyFill="1" applyBorder="1" applyAlignment="1" applyProtection="1">
      <alignment vertical="center" wrapText="1"/>
    </xf>
    <xf numFmtId="1" fontId="9" fillId="8" borderId="294" xfId="0" applyNumberFormat="1" applyFont="1" applyFill="1" applyBorder="1" applyAlignment="1">
      <alignment vertical="center" wrapText="1"/>
    </xf>
    <xf numFmtId="1" fontId="9" fillId="8" borderId="282" xfId="0" applyNumberFormat="1" applyFont="1" applyFill="1" applyBorder="1" applyAlignment="1">
      <alignment vertical="center" wrapText="1"/>
    </xf>
    <xf numFmtId="49" fontId="11" fillId="8" borderId="289" xfId="3" applyNumberFormat="1" applyFont="1" applyFill="1" applyBorder="1" applyAlignment="1" applyProtection="1">
      <alignment horizontal="left" vertical="center" wrapText="1"/>
    </xf>
    <xf numFmtId="0" fontId="10" fillId="10" borderId="289" xfId="3" applyFont="1" applyFill="1" applyBorder="1" applyAlignment="1" applyProtection="1">
      <alignment horizontal="center" vertical="center" wrapText="1"/>
    </xf>
    <xf numFmtId="0" fontId="10" fillId="10" borderId="289" xfId="0" applyFont="1" applyFill="1" applyBorder="1" applyAlignment="1">
      <alignment vertical="center" wrapText="1"/>
    </xf>
    <xf numFmtId="0" fontId="11" fillId="20" borderId="289" xfId="3" applyFont="1" applyFill="1" applyBorder="1" applyAlignment="1" applyProtection="1">
      <alignment horizontal="center" vertical="center" wrapText="1"/>
    </xf>
    <xf numFmtId="1" fontId="11" fillId="0" borderId="289" xfId="0" applyNumberFormat="1" applyFont="1" applyFill="1" applyBorder="1" applyAlignment="1">
      <alignment horizontal="center" vertical="center" wrapText="1"/>
    </xf>
    <xf numFmtId="1" fontId="22" fillId="0" borderId="291" xfId="0" applyNumberFormat="1" applyFont="1" applyFill="1" applyBorder="1" applyAlignment="1">
      <alignment horizontal="center" vertical="center"/>
    </xf>
    <xf numFmtId="1" fontId="11" fillId="0" borderId="291" xfId="0" applyNumberFormat="1" applyFont="1" applyFill="1" applyBorder="1" applyAlignment="1">
      <alignment horizontal="center" vertical="center" wrapText="1"/>
    </xf>
    <xf numFmtId="1" fontId="11" fillId="0" borderId="292" xfId="0" applyNumberFormat="1" applyFont="1" applyFill="1" applyBorder="1" applyAlignment="1">
      <alignment horizontal="center" vertical="center" wrapText="1"/>
    </xf>
    <xf numFmtId="9" fontId="9" fillId="3" borderId="4" xfId="1" applyFont="1" applyFill="1" applyBorder="1" applyAlignment="1">
      <alignment horizontal="center" vertical="center" wrapText="1"/>
    </xf>
    <xf numFmtId="0" fontId="11" fillId="10" borderId="291" xfId="0" applyNumberFormat="1" applyFont="1" applyFill="1" applyBorder="1" applyAlignment="1">
      <alignment horizontal="left" vertical="center" wrapText="1"/>
    </xf>
    <xf numFmtId="1" fontId="3" fillId="8" borderId="291" xfId="0" applyNumberFormat="1" applyFont="1" applyFill="1" applyBorder="1" applyAlignment="1">
      <alignment vertical="center" wrapText="1"/>
    </xf>
    <xf numFmtId="0" fontId="10" fillId="10" borderId="289" xfId="0" applyFont="1" applyFill="1" applyBorder="1" applyAlignment="1">
      <alignment horizontal="center" vertical="center"/>
    </xf>
    <xf numFmtId="0" fontId="11" fillId="0" borderId="289" xfId="0" applyFont="1" applyFill="1" applyBorder="1" applyAlignment="1">
      <alignment horizontal="center" vertical="center"/>
    </xf>
    <xf numFmtId="0" fontId="11" fillId="0" borderId="289" xfId="3" applyFont="1" applyFill="1" applyBorder="1" applyAlignment="1" applyProtection="1">
      <alignment horizontal="left" vertical="center" wrapText="1"/>
    </xf>
    <xf numFmtId="0" fontId="10" fillId="10" borderId="284" xfId="0" applyNumberFormat="1" applyFont="1" applyFill="1" applyBorder="1" applyAlignment="1">
      <alignment horizontal="center" vertical="center" wrapText="1"/>
    </xf>
    <xf numFmtId="0" fontId="11" fillId="0" borderId="307" xfId="3" applyFont="1" applyFill="1" applyBorder="1" applyAlignment="1" applyProtection="1">
      <alignment horizontal="center" vertical="center" wrapText="1"/>
    </xf>
    <xf numFmtId="49" fontId="10" fillId="10" borderId="289" xfId="3" applyNumberFormat="1" applyFont="1" applyFill="1" applyBorder="1" applyAlignment="1" applyProtection="1">
      <alignment horizontal="center" vertical="center" wrapText="1"/>
    </xf>
    <xf numFmtId="0" fontId="10" fillId="10" borderId="309" xfId="3" applyNumberFormat="1" applyFont="1" applyFill="1" applyBorder="1" applyAlignment="1" applyProtection="1">
      <alignment horizontal="center" vertical="center" wrapText="1"/>
    </xf>
    <xf numFmtId="0" fontId="11" fillId="0" borderId="310" xfId="3" applyFont="1" applyFill="1" applyBorder="1" applyAlignment="1" applyProtection="1">
      <alignment horizontal="center" vertical="center" wrapText="1"/>
    </xf>
    <xf numFmtId="1" fontId="19" fillId="10" borderId="291" xfId="0" applyNumberFormat="1" applyFont="1" applyFill="1" applyBorder="1" applyAlignment="1">
      <alignment horizontal="center" vertical="center"/>
    </xf>
    <xf numFmtId="0" fontId="10" fillId="4" borderId="289" xfId="0" applyFont="1" applyFill="1" applyBorder="1" applyAlignment="1">
      <alignment horizontal="center" vertical="center"/>
    </xf>
    <xf numFmtId="0" fontId="10" fillId="4" borderId="289" xfId="0" applyFont="1" applyFill="1" applyBorder="1" applyAlignment="1">
      <alignment horizontal="left" vertical="center" wrapText="1"/>
    </xf>
    <xf numFmtId="1" fontId="5" fillId="10" borderId="294" xfId="0" applyNumberFormat="1" applyFont="1" applyFill="1" applyBorder="1" applyAlignment="1">
      <alignment horizontal="center" vertical="center" wrapText="1"/>
    </xf>
    <xf numFmtId="49" fontId="4" fillId="19" borderId="291" xfId="0" applyNumberFormat="1" applyFont="1" applyFill="1" applyBorder="1" applyAlignment="1">
      <alignment horizontal="center" vertical="center" wrapText="1"/>
    </xf>
    <xf numFmtId="0" fontId="10" fillId="10" borderId="310" xfId="3" applyFont="1" applyFill="1" applyBorder="1" applyAlignment="1" applyProtection="1">
      <alignment horizontal="center" vertical="center" wrapText="1"/>
    </xf>
    <xf numFmtId="1" fontId="10" fillId="10" borderId="311" xfId="0" applyNumberFormat="1" applyFont="1" applyFill="1" applyBorder="1" applyAlignment="1">
      <alignment horizontal="center" vertical="center" wrapText="1"/>
    </xf>
    <xf numFmtId="0" fontId="11" fillId="10" borderId="312" xfId="0" applyNumberFormat="1" applyFont="1" applyFill="1" applyBorder="1" applyAlignment="1">
      <alignment horizontal="center" vertical="center" wrapText="1"/>
    </xf>
    <xf numFmtId="0" fontId="10" fillId="10" borderId="312" xfId="0" applyNumberFormat="1" applyFont="1" applyFill="1" applyBorder="1" applyAlignment="1">
      <alignment horizontal="center" vertical="center" wrapText="1"/>
    </xf>
    <xf numFmtId="1" fontId="9" fillId="10" borderId="312" xfId="0" applyNumberFormat="1" applyFont="1" applyFill="1" applyBorder="1" applyAlignment="1">
      <alignment horizontal="center" vertical="center" wrapText="1"/>
    </xf>
    <xf numFmtId="0" fontId="9" fillId="10" borderId="313" xfId="0" applyNumberFormat="1" applyFont="1" applyFill="1" applyBorder="1" applyAlignment="1">
      <alignment horizontal="center" vertical="center" wrapText="1"/>
    </xf>
    <xf numFmtId="1" fontId="9" fillId="10" borderId="312" xfId="0" applyNumberFormat="1" applyFont="1" applyFill="1" applyBorder="1" applyAlignment="1">
      <alignment horizontal="center" vertical="center"/>
    </xf>
    <xf numFmtId="0" fontId="10" fillId="10" borderId="314" xfId="3" applyFont="1" applyFill="1" applyBorder="1" applyAlignment="1" applyProtection="1">
      <alignment horizontal="center" vertical="center" wrapText="1"/>
    </xf>
    <xf numFmtId="0" fontId="11" fillId="19" borderId="312" xfId="0" applyNumberFormat="1" applyFont="1" applyFill="1" applyBorder="1" applyAlignment="1">
      <alignment horizontal="center" vertical="center" wrapText="1"/>
    </xf>
    <xf numFmtId="0" fontId="11" fillId="19" borderId="315" xfId="3" applyFont="1" applyFill="1" applyBorder="1" applyAlignment="1" applyProtection="1">
      <alignment horizontal="center" vertical="center" wrapText="1"/>
    </xf>
    <xf numFmtId="0" fontId="11" fillId="19" borderId="315" xfId="3" quotePrefix="1" applyFont="1" applyFill="1" applyBorder="1" applyAlignment="1" applyProtection="1">
      <alignment horizontal="center" vertical="center" wrapText="1"/>
    </xf>
    <xf numFmtId="0" fontId="4" fillId="19" borderId="312" xfId="0" applyNumberFormat="1" applyFont="1" applyFill="1" applyBorder="1" applyAlignment="1">
      <alignment vertical="center" wrapText="1"/>
    </xf>
    <xf numFmtId="1" fontId="4" fillId="19" borderId="312" xfId="0" applyNumberFormat="1" applyFont="1" applyFill="1" applyBorder="1" applyAlignment="1">
      <alignment horizontal="center" vertical="center"/>
    </xf>
    <xf numFmtId="0" fontId="4" fillId="19" borderId="312" xfId="0" applyNumberFormat="1" applyFont="1" applyFill="1" applyBorder="1" applyAlignment="1">
      <alignment horizontal="center" vertical="center" wrapText="1"/>
    </xf>
    <xf numFmtId="1" fontId="17" fillId="19" borderId="315" xfId="0" applyNumberFormat="1" applyFont="1" applyFill="1" applyBorder="1" applyAlignment="1">
      <alignment horizontal="center" vertical="center" wrapText="1"/>
    </xf>
    <xf numFmtId="9" fontId="9" fillId="19" borderId="310" xfId="4" applyFont="1" applyFill="1" applyBorder="1" applyAlignment="1">
      <alignment horizontal="center" vertical="center" wrapText="1"/>
    </xf>
    <xf numFmtId="0" fontId="9" fillId="10" borderId="312" xfId="0" applyNumberFormat="1" applyFont="1" applyFill="1" applyBorder="1" applyAlignment="1">
      <alignment horizontal="center" vertical="center" wrapText="1"/>
    </xf>
    <xf numFmtId="0" fontId="10" fillId="20" borderId="281" xfId="3" applyNumberFormat="1" applyFont="1" applyFill="1" applyBorder="1" applyAlignment="1" applyProtection="1">
      <alignment horizontal="center" vertical="center" wrapText="1"/>
    </xf>
    <xf numFmtId="0" fontId="10" fillId="20" borderId="4" xfId="3" applyNumberFormat="1" applyFont="1" applyFill="1" applyBorder="1" applyAlignment="1" applyProtection="1">
      <alignment horizontal="center" vertical="center" wrapText="1"/>
    </xf>
    <xf numFmtId="1" fontId="9" fillId="10" borderId="311" xfId="0" applyNumberFormat="1" applyFont="1" applyFill="1" applyBorder="1" applyAlignment="1">
      <alignment horizontal="center" vertical="center" wrapText="1"/>
    </xf>
    <xf numFmtId="0" fontId="10" fillId="10" borderId="312" xfId="0" applyNumberFormat="1" applyFont="1" applyFill="1" applyBorder="1" applyAlignment="1">
      <alignment horizontal="center" vertical="center"/>
    </xf>
    <xf numFmtId="0" fontId="11" fillId="0" borderId="312" xfId="0" applyNumberFormat="1" applyFont="1" applyFill="1" applyBorder="1" applyAlignment="1">
      <alignment horizontal="center" vertical="center" wrapText="1"/>
    </xf>
    <xf numFmtId="0" fontId="10" fillId="10" borderId="313" xfId="0" applyNumberFormat="1" applyFont="1" applyFill="1" applyBorder="1" applyAlignment="1">
      <alignment horizontal="center" vertical="center" wrapText="1"/>
    </xf>
    <xf numFmtId="1" fontId="10" fillId="10" borderId="312" xfId="0" applyNumberFormat="1" applyFont="1" applyFill="1" applyBorder="1" applyAlignment="1">
      <alignment horizontal="center" vertical="center"/>
    </xf>
    <xf numFmtId="1" fontId="10" fillId="10" borderId="316" xfId="0" applyNumberFormat="1" applyFont="1" applyFill="1" applyBorder="1" applyAlignment="1">
      <alignment horizontal="center" vertical="center" wrapText="1"/>
    </xf>
    <xf numFmtId="1" fontId="10" fillId="10" borderId="317" xfId="0" applyNumberFormat="1" applyFont="1" applyFill="1" applyBorder="1" applyAlignment="1">
      <alignment horizontal="center" vertical="center" wrapText="1"/>
    </xf>
    <xf numFmtId="1" fontId="10" fillId="10" borderId="316" xfId="0" applyNumberFormat="1" applyFont="1" applyFill="1" applyBorder="1" applyAlignment="1">
      <alignment horizontal="center" vertical="center"/>
    </xf>
    <xf numFmtId="0" fontId="23" fillId="22" borderId="281" xfId="3" applyNumberFormat="1" applyFont="1" applyFill="1" applyBorder="1" applyAlignment="1" applyProtection="1">
      <alignment horizontal="center" vertical="center" wrapText="1"/>
    </xf>
    <xf numFmtId="0" fontId="17" fillId="0" borderId="281" xfId="0" applyFont="1" applyFill="1" applyBorder="1" applyAlignment="1">
      <alignment horizontal="center" vertical="center" wrapText="1"/>
    </xf>
    <xf numFmtId="1" fontId="17" fillId="0" borderId="310" xfId="0" applyNumberFormat="1" applyFont="1" applyFill="1" applyBorder="1" applyAlignment="1">
      <alignment horizontal="center" vertical="center" wrapText="1"/>
    </xf>
    <xf numFmtId="1" fontId="11" fillId="8" borderId="312" xfId="0" applyNumberFormat="1" applyFont="1" applyFill="1" applyBorder="1" applyAlignment="1">
      <alignment horizontal="center" vertical="center" wrapText="1"/>
    </xf>
    <xf numFmtId="1" fontId="9" fillId="8" borderId="312" xfId="0" applyNumberFormat="1" applyFont="1" applyFill="1" applyBorder="1" applyAlignment="1">
      <alignment horizontal="center" vertical="center" wrapText="1"/>
    </xf>
    <xf numFmtId="1" fontId="3" fillId="8" borderId="312" xfId="0" applyNumberFormat="1" applyFont="1" applyFill="1" applyBorder="1" applyAlignment="1">
      <alignment vertical="center" wrapText="1"/>
    </xf>
    <xf numFmtId="1" fontId="3" fillId="8" borderId="312" xfId="0" applyNumberFormat="1" applyFont="1" applyFill="1" applyBorder="1" applyAlignment="1">
      <alignment horizontal="center" vertical="center" wrapText="1"/>
    </xf>
    <xf numFmtId="1" fontId="3" fillId="8" borderId="312" xfId="0" applyNumberFormat="1" applyFont="1" applyFill="1" applyBorder="1" applyAlignment="1">
      <alignment horizontal="center" vertical="center"/>
    </xf>
    <xf numFmtId="49" fontId="4" fillId="8" borderId="315" xfId="3" applyNumberFormat="1" applyFont="1" applyFill="1" applyBorder="1" applyAlignment="1" applyProtection="1">
      <alignment horizontal="center" vertical="center" wrapText="1"/>
    </xf>
    <xf numFmtId="1" fontId="17" fillId="8" borderId="315" xfId="0" applyNumberFormat="1" applyFont="1" applyFill="1" applyBorder="1" applyAlignment="1">
      <alignment horizontal="center" vertical="center" wrapText="1"/>
    </xf>
    <xf numFmtId="0" fontId="11" fillId="8" borderId="315" xfId="3" applyFont="1" applyFill="1" applyBorder="1" applyAlignment="1" applyProtection="1">
      <alignment vertical="center" wrapText="1"/>
    </xf>
    <xf numFmtId="1" fontId="9" fillId="8" borderId="311" xfId="0" applyNumberFormat="1" applyFont="1" applyFill="1" applyBorder="1" applyAlignment="1">
      <alignment vertical="center" wrapText="1"/>
    </xf>
    <xf numFmtId="1" fontId="9" fillId="8" borderId="318" xfId="0" applyNumberFormat="1" applyFont="1" applyFill="1" applyBorder="1" applyAlignment="1">
      <alignment vertical="center" wrapText="1"/>
    </xf>
    <xf numFmtId="49" fontId="11" fillId="8" borderId="315" xfId="3" applyNumberFormat="1" applyFont="1" applyFill="1" applyBorder="1" applyAlignment="1" applyProtection="1">
      <alignment horizontal="left" vertical="center" wrapText="1"/>
    </xf>
    <xf numFmtId="0" fontId="10" fillId="10" borderId="315" xfId="3" applyFont="1" applyFill="1" applyBorder="1" applyAlignment="1" applyProtection="1">
      <alignment horizontal="center" vertical="center" wrapText="1"/>
    </xf>
    <xf numFmtId="0" fontId="10" fillId="10" borderId="315" xfId="0" applyFont="1" applyFill="1" applyBorder="1" applyAlignment="1">
      <alignment vertical="center" wrapText="1"/>
    </xf>
    <xf numFmtId="0" fontId="10" fillId="10" borderId="312" xfId="0" applyNumberFormat="1" applyFont="1" applyFill="1" applyBorder="1" applyAlignment="1">
      <alignment horizontal="left" vertical="center" wrapText="1"/>
    </xf>
    <xf numFmtId="0" fontId="4" fillId="8" borderId="315" xfId="3" applyFont="1" applyFill="1" applyBorder="1" applyAlignment="1" applyProtection="1">
      <alignment horizontal="center" vertical="center" wrapText="1"/>
    </xf>
    <xf numFmtId="0" fontId="4" fillId="8" borderId="315" xfId="3" applyFont="1" applyFill="1" applyBorder="1" applyAlignment="1" applyProtection="1">
      <alignment vertical="center" wrapText="1"/>
    </xf>
    <xf numFmtId="49" fontId="10" fillId="10" borderId="315" xfId="3" applyNumberFormat="1" applyFont="1" applyFill="1" applyBorder="1" applyAlignment="1" applyProtection="1">
      <alignment horizontal="center" vertical="center" wrapText="1"/>
    </xf>
    <xf numFmtId="0" fontId="10" fillId="10" borderId="319" xfId="3" applyNumberFormat="1" applyFont="1" applyFill="1" applyBorder="1" applyAlignment="1" applyProtection="1">
      <alignment horizontal="center" vertical="center" wrapText="1"/>
    </xf>
    <xf numFmtId="0" fontId="10" fillId="10" borderId="315" xfId="3" applyNumberFormat="1" applyFont="1" applyFill="1" applyBorder="1" applyAlignment="1" applyProtection="1">
      <alignment horizontal="center" vertical="center" wrapText="1"/>
    </xf>
    <xf numFmtId="0" fontId="11" fillId="0" borderId="314" xfId="3" applyFont="1" applyFill="1" applyBorder="1" applyAlignment="1" applyProtection="1">
      <alignment horizontal="center" vertical="center" wrapText="1"/>
    </xf>
    <xf numFmtId="0" fontId="11" fillId="0" borderId="315" xfId="3" applyFont="1" applyFill="1" applyBorder="1" applyAlignment="1" applyProtection="1">
      <alignment horizontal="center" vertical="center" wrapText="1"/>
    </xf>
    <xf numFmtId="1" fontId="10" fillId="10" borderId="312" xfId="0" applyNumberFormat="1" applyFont="1" applyFill="1" applyBorder="1" applyAlignment="1">
      <alignment horizontal="center" vertical="center" wrapText="1"/>
    </xf>
    <xf numFmtId="0" fontId="10" fillId="10" borderId="315" xfId="0" applyFont="1" applyFill="1" applyBorder="1" applyAlignment="1">
      <alignment horizontal="center" vertical="center"/>
    </xf>
    <xf numFmtId="0" fontId="10" fillId="10" borderId="315" xfId="3" applyFont="1" applyFill="1" applyBorder="1" applyAlignment="1" applyProtection="1">
      <alignment horizontal="left" vertical="center" wrapText="1"/>
    </xf>
    <xf numFmtId="0" fontId="10" fillId="4" borderId="315" xfId="0" applyFont="1" applyFill="1" applyBorder="1" applyAlignment="1">
      <alignment horizontal="center" vertical="center"/>
    </xf>
    <xf numFmtId="0" fontId="10" fillId="4" borderId="315" xfId="0" applyFont="1" applyFill="1" applyBorder="1" applyAlignment="1">
      <alignment horizontal="left" vertical="center" wrapText="1"/>
    </xf>
    <xf numFmtId="1" fontId="5" fillId="10" borderId="311" xfId="0" applyNumberFormat="1" applyFont="1" applyFill="1" applyBorder="1" applyAlignment="1">
      <alignment horizontal="center" vertical="center" wrapText="1"/>
    </xf>
    <xf numFmtId="0" fontId="4" fillId="19" borderId="315" xfId="3" applyFont="1" applyFill="1" applyBorder="1" applyAlignment="1" applyProtection="1">
      <alignment horizontal="center" vertical="center" wrapText="1"/>
    </xf>
    <xf numFmtId="0" fontId="17" fillId="4" borderId="312" xfId="0" applyNumberFormat="1" applyFont="1" applyFill="1" applyBorder="1" applyAlignment="1">
      <alignment horizontal="center" vertical="center" wrapText="1"/>
    </xf>
    <xf numFmtId="0" fontId="17" fillId="4" borderId="312" xfId="0" applyNumberFormat="1" applyFont="1" applyFill="1" applyBorder="1" applyAlignment="1">
      <alignment horizontal="left" vertical="center" wrapText="1"/>
    </xf>
    <xf numFmtId="1" fontId="3" fillId="15" borderId="312" xfId="0" applyNumberFormat="1" applyFont="1" applyFill="1" applyBorder="1" applyAlignment="1">
      <alignment horizontal="center" vertical="center" wrapText="1"/>
    </xf>
    <xf numFmtId="1" fontId="9" fillId="15" borderId="317" xfId="0" applyNumberFormat="1" applyFont="1" applyFill="1" applyBorder="1" applyAlignment="1">
      <alignment vertical="center" wrapText="1"/>
    </xf>
    <xf numFmtId="1" fontId="11" fillId="15" borderId="320" xfId="0" applyNumberFormat="1" applyFont="1" applyFill="1" applyBorder="1" applyAlignment="1">
      <alignment vertical="center"/>
    </xf>
    <xf numFmtId="1" fontId="9" fillId="15" borderId="320" xfId="0" applyNumberFormat="1" applyFont="1" applyFill="1" applyBorder="1" applyAlignment="1">
      <alignment vertical="center"/>
    </xf>
    <xf numFmtId="0" fontId="3" fillId="15" borderId="320" xfId="0" applyNumberFormat="1" applyFont="1" applyFill="1" applyBorder="1" applyAlignment="1">
      <alignment vertical="center"/>
    </xf>
    <xf numFmtId="1" fontId="9" fillId="15" borderId="318" xfId="0" applyNumberFormat="1" applyFont="1" applyFill="1" applyBorder="1" applyAlignment="1">
      <alignment vertical="center"/>
    </xf>
    <xf numFmtId="1" fontId="9" fillId="15" borderId="318" xfId="0" applyNumberFormat="1" applyFont="1" applyFill="1" applyBorder="1" applyAlignment="1">
      <alignment horizontal="center" vertical="center"/>
    </xf>
    <xf numFmtId="1" fontId="9" fillId="23" borderId="321" xfId="0" applyNumberFormat="1" applyFont="1" applyFill="1" applyBorder="1" applyAlignment="1">
      <alignment vertical="center"/>
    </xf>
    <xf numFmtId="1" fontId="9" fillId="23" borderId="320" xfId="0" applyNumberFormat="1" applyFont="1" applyFill="1" applyBorder="1" applyAlignment="1">
      <alignment vertical="center" wrapText="1"/>
    </xf>
    <xf numFmtId="1" fontId="11" fillId="23" borderId="320" xfId="0" applyNumberFormat="1" applyFont="1" applyFill="1" applyBorder="1" applyAlignment="1">
      <alignment vertical="center"/>
    </xf>
    <xf numFmtId="1" fontId="9" fillId="23" borderId="320" xfId="0" applyNumberFormat="1" applyFont="1" applyFill="1" applyBorder="1" applyAlignment="1">
      <alignment vertical="center"/>
    </xf>
    <xf numFmtId="1" fontId="9" fillId="23" borderId="318" xfId="0" applyNumberFormat="1" applyFont="1" applyFill="1" applyBorder="1" applyAlignment="1">
      <alignment vertical="center"/>
    </xf>
    <xf numFmtId="1" fontId="9" fillId="23" borderId="318" xfId="0" applyNumberFormat="1" applyFont="1" applyFill="1" applyBorder="1" applyAlignment="1">
      <alignment horizontal="center" vertical="center"/>
    </xf>
    <xf numFmtId="0" fontId="3" fillId="18" borderId="312" xfId="0" applyNumberFormat="1" applyFont="1" applyFill="1" applyBorder="1" applyAlignment="1">
      <alignment horizontal="center" vertical="center" wrapText="1"/>
    </xf>
    <xf numFmtId="1" fontId="11" fillId="18" borderId="312" xfId="0" applyNumberFormat="1" applyFont="1" applyFill="1" applyBorder="1" applyAlignment="1">
      <alignment horizontal="center" vertical="center" wrapText="1"/>
    </xf>
    <xf numFmtId="1" fontId="9" fillId="18" borderId="312" xfId="0" applyNumberFormat="1" applyFont="1" applyFill="1" applyBorder="1" applyAlignment="1">
      <alignment horizontal="center" vertical="center" wrapText="1"/>
    </xf>
    <xf numFmtId="1" fontId="3" fillId="18" borderId="312" xfId="0" applyNumberFormat="1" applyFont="1" applyFill="1" applyBorder="1" applyAlignment="1">
      <alignment horizontal="center" vertical="center" wrapText="1"/>
    </xf>
    <xf numFmtId="1" fontId="3" fillId="18" borderId="317" xfId="0" applyNumberFormat="1" applyFont="1" applyFill="1" applyBorder="1" applyAlignment="1">
      <alignment horizontal="center" vertical="center" wrapText="1"/>
    </xf>
    <xf numFmtId="1" fontId="3" fillId="18" borderId="316" xfId="0" applyNumberFormat="1" applyFont="1" applyFill="1" applyBorder="1" applyAlignment="1">
      <alignment horizontal="center" vertical="center" wrapText="1"/>
    </xf>
    <xf numFmtId="1" fontId="3" fillId="18" borderId="311" xfId="0" applyNumberFormat="1" applyFont="1" applyFill="1" applyBorder="1" applyAlignment="1">
      <alignment horizontal="center" vertical="center" wrapText="1"/>
    </xf>
    <xf numFmtId="49" fontId="4" fillId="19" borderId="312" xfId="0" applyNumberFormat="1" applyFont="1" applyFill="1" applyBorder="1" applyAlignment="1">
      <alignment horizontal="center" vertical="center" wrapText="1"/>
    </xf>
    <xf numFmtId="0" fontId="9" fillId="10" borderId="312" xfId="0" applyNumberFormat="1" applyFont="1" applyFill="1" applyBorder="1" applyAlignment="1">
      <alignment vertical="center"/>
    </xf>
    <xf numFmtId="0" fontId="10" fillId="0" borderId="315" xfId="0" applyFont="1" applyFill="1" applyBorder="1" applyAlignment="1">
      <alignment horizontal="center" vertical="center"/>
    </xf>
    <xf numFmtId="0" fontId="11" fillId="0" borderId="281" xfId="3" applyNumberFormat="1" applyFont="1" applyFill="1" applyBorder="1" applyAlignment="1" applyProtection="1">
      <alignment horizontal="center" vertical="center" wrapText="1"/>
    </xf>
    <xf numFmtId="0" fontId="9" fillId="10" borderId="317" xfId="0" applyNumberFormat="1" applyFont="1" applyFill="1" applyBorder="1" applyAlignment="1">
      <alignment vertical="center"/>
    </xf>
    <xf numFmtId="0" fontId="11" fillId="10" borderId="316" xfId="0" applyNumberFormat="1" applyFont="1" applyFill="1" applyBorder="1" applyAlignment="1">
      <alignment horizontal="center" vertical="center" wrapText="1"/>
    </xf>
    <xf numFmtId="0" fontId="9" fillId="0" borderId="317" xfId="0" applyNumberFormat="1" applyFont="1" applyBorder="1" applyAlignment="1">
      <alignment vertical="center"/>
    </xf>
    <xf numFmtId="0" fontId="10" fillId="10" borderId="315" xfId="0" applyFont="1" applyFill="1" applyBorder="1" applyAlignment="1">
      <alignment horizontal="left" vertical="center" wrapText="1"/>
    </xf>
    <xf numFmtId="0" fontId="9" fillId="0" borderId="313" xfId="0" applyNumberFormat="1" applyFont="1" applyBorder="1" applyAlignment="1">
      <alignment vertical="center"/>
    </xf>
    <xf numFmtId="0" fontId="11" fillId="4" borderId="315" xfId="0" applyFont="1" applyFill="1" applyBorder="1" applyAlignment="1">
      <alignment vertical="center" wrapText="1"/>
    </xf>
    <xf numFmtId="0" fontId="11" fillId="20" borderId="310" xfId="3" applyFont="1" applyFill="1" applyBorder="1" applyAlignment="1" applyProtection="1">
      <alignment horizontal="center" vertical="center" wrapText="1"/>
    </xf>
    <xf numFmtId="0" fontId="11" fillId="10" borderId="322" xfId="0" applyNumberFormat="1" applyFont="1" applyFill="1" applyBorder="1" applyAlignment="1">
      <alignment horizontal="center" vertical="center" wrapText="1"/>
    </xf>
    <xf numFmtId="1" fontId="9" fillId="10" borderId="313" xfId="0" applyNumberFormat="1" applyFont="1" applyFill="1" applyBorder="1" applyAlignment="1">
      <alignment horizontal="center" vertical="center"/>
    </xf>
    <xf numFmtId="49" fontId="10" fillId="10" borderId="319" xfId="3" applyNumberFormat="1" applyFont="1" applyFill="1" applyBorder="1" applyAlignment="1" applyProtection="1">
      <alignment horizontal="center" vertical="center" wrapText="1"/>
    </xf>
    <xf numFmtId="1" fontId="10" fillId="10" borderId="322" xfId="0" applyNumberFormat="1" applyFont="1" applyFill="1" applyBorder="1" applyAlignment="1">
      <alignment horizontal="center" vertical="center" wrapText="1"/>
    </xf>
    <xf numFmtId="1" fontId="10" fillId="10" borderId="313" xfId="0" applyNumberFormat="1" applyFont="1" applyFill="1" applyBorder="1" applyAlignment="1">
      <alignment horizontal="center" vertical="center" wrapText="1"/>
    </xf>
    <xf numFmtId="1" fontId="9" fillId="10" borderId="323" xfId="0" applyNumberFormat="1" applyFont="1" applyFill="1" applyBorder="1" applyAlignment="1">
      <alignment horizontal="center" vertical="center" wrapText="1"/>
    </xf>
    <xf numFmtId="0" fontId="4" fillId="19" borderId="313" xfId="0" applyNumberFormat="1" applyFont="1" applyFill="1" applyBorder="1" applyAlignment="1">
      <alignment horizontal="center" vertical="center" wrapText="1"/>
    </xf>
    <xf numFmtId="1" fontId="9" fillId="10" borderId="317" xfId="0" applyNumberFormat="1" applyFont="1" applyFill="1" applyBorder="1" applyAlignment="1">
      <alignment horizontal="center" vertical="center" wrapText="1"/>
    </xf>
    <xf numFmtId="1" fontId="9" fillId="10" borderId="320" xfId="0" applyNumberFormat="1" applyFont="1" applyFill="1" applyBorder="1" applyAlignment="1">
      <alignment horizontal="center" vertical="center" wrapText="1"/>
    </xf>
    <xf numFmtId="1" fontId="3" fillId="10" borderId="318" xfId="0" applyNumberFormat="1" applyFont="1" applyFill="1" applyBorder="1" applyAlignment="1">
      <alignment horizontal="center" vertical="center" wrapText="1"/>
    </xf>
    <xf numFmtId="20" fontId="11" fillId="10" borderId="316" xfId="0" applyNumberFormat="1" applyFont="1" applyFill="1" applyBorder="1" applyAlignment="1">
      <alignment horizontal="center" vertical="center" wrapText="1"/>
    </xf>
    <xf numFmtId="0" fontId="9" fillId="10" borderId="317" xfId="0" applyNumberFormat="1" applyFont="1" applyFill="1" applyBorder="1" applyAlignment="1">
      <alignment horizontal="center" vertical="center" wrapText="1"/>
    </xf>
    <xf numFmtId="0" fontId="10" fillId="10" borderId="281" xfId="0" applyNumberFormat="1" applyFont="1" applyFill="1" applyBorder="1" applyAlignment="1">
      <alignment horizontal="center" vertical="center" wrapText="1"/>
    </xf>
    <xf numFmtId="1" fontId="10" fillId="10" borderId="41" xfId="0" applyNumberFormat="1" applyFont="1" applyFill="1" applyBorder="1" applyAlignment="1">
      <alignment horizontal="center" vertical="center" wrapText="1"/>
    </xf>
    <xf numFmtId="1" fontId="24" fillId="10" borderId="19" xfId="0" applyNumberFormat="1" applyFont="1" applyFill="1" applyBorder="1" applyAlignment="1">
      <alignment horizontal="center" vertical="center" wrapText="1"/>
    </xf>
    <xf numFmtId="1" fontId="17" fillId="4" borderId="22" xfId="0" applyNumberFormat="1" applyFont="1" applyFill="1" applyBorder="1" applyAlignment="1">
      <alignment horizontal="center" vertical="center" wrapText="1"/>
    </xf>
    <xf numFmtId="0" fontId="3" fillId="0" borderId="312" xfId="0" applyNumberFormat="1" applyFont="1" applyBorder="1" applyAlignment="1">
      <alignment horizontal="left" vertical="center" wrapText="1"/>
    </xf>
    <xf numFmtId="49" fontId="10" fillId="10" borderId="281" xfId="3" applyNumberFormat="1" applyFont="1" applyFill="1" applyBorder="1" applyAlignment="1" applyProtection="1">
      <alignment horizontal="center" vertical="center" wrapText="1"/>
    </xf>
    <xf numFmtId="1" fontId="11" fillId="19" borderId="4" xfId="0" applyNumberFormat="1" applyFont="1" applyFill="1" applyBorder="1" applyAlignment="1">
      <alignment horizontal="center" vertical="center" wrapText="1"/>
    </xf>
    <xf numFmtId="1" fontId="11" fillId="19" borderId="311" xfId="0" applyNumberFormat="1" applyFont="1" applyFill="1" applyBorder="1" applyAlignment="1">
      <alignment horizontal="center" vertical="center" wrapText="1"/>
    </xf>
    <xf numFmtId="9" fontId="9" fillId="13" borderId="4" xfId="4" applyFont="1" applyFill="1" applyBorder="1" applyAlignment="1">
      <alignment horizontal="center" vertical="center" wrapText="1"/>
    </xf>
    <xf numFmtId="0" fontId="9" fillId="13" borderId="4" xfId="5" applyNumberFormat="1" applyFont="1" applyFill="1" applyBorder="1" applyAlignment="1">
      <alignment horizontal="center" vertical="center" wrapText="1"/>
    </xf>
    <xf numFmtId="0" fontId="9" fillId="10" borderId="312" xfId="0" applyNumberFormat="1" applyFont="1" applyFill="1" applyBorder="1" applyAlignment="1">
      <alignment horizontal="center" vertical="center"/>
    </xf>
    <xf numFmtId="0" fontId="10" fillId="0" borderId="315" xfId="0" applyFont="1" applyBorder="1" applyAlignment="1">
      <alignment vertical="center"/>
    </xf>
    <xf numFmtId="0" fontId="11" fillId="10" borderId="315" xfId="3" applyFont="1" applyFill="1" applyBorder="1" applyAlignment="1" applyProtection="1">
      <alignment horizontal="center" vertical="center" wrapText="1"/>
    </xf>
    <xf numFmtId="49" fontId="11" fillId="20" borderId="281" xfId="3" applyNumberFormat="1" applyFont="1" applyFill="1" applyBorder="1" applyAlignment="1" applyProtection="1">
      <alignment horizontal="center" vertical="center" wrapText="1"/>
    </xf>
    <xf numFmtId="1" fontId="9" fillId="10" borderId="316" xfId="0" applyNumberFormat="1" applyFont="1" applyFill="1" applyBorder="1" applyAlignment="1">
      <alignment horizontal="center" vertical="center" wrapText="1"/>
    </xf>
    <xf numFmtId="1" fontId="11" fillId="10" borderId="312" xfId="0" applyNumberFormat="1" applyFont="1" applyFill="1" applyBorder="1" applyAlignment="1">
      <alignment horizontal="center" vertical="center"/>
    </xf>
    <xf numFmtId="49" fontId="11" fillId="10" borderId="315" xfId="3" applyNumberFormat="1" applyFont="1" applyFill="1" applyBorder="1" applyAlignment="1" applyProtection="1">
      <alignment horizontal="center" vertical="center" wrapText="1"/>
    </xf>
    <xf numFmtId="1" fontId="11" fillId="0" borderId="315" xfId="0" applyNumberFormat="1" applyFont="1" applyFill="1" applyBorder="1" applyAlignment="1">
      <alignment horizontal="center" vertical="center" wrapText="1"/>
    </xf>
    <xf numFmtId="1" fontId="19" fillId="0" borderId="312" xfId="0" applyNumberFormat="1" applyFont="1" applyFill="1" applyBorder="1" applyAlignment="1">
      <alignment horizontal="center" vertical="center"/>
    </xf>
    <xf numFmtId="1" fontId="11" fillId="10" borderId="311" xfId="0" applyNumberFormat="1" applyFont="1" applyFill="1" applyBorder="1" applyAlignment="1">
      <alignment horizontal="center" vertical="center" wrapText="1"/>
    </xf>
    <xf numFmtId="9" fontId="9" fillId="3" borderId="310" xfId="4" applyFont="1" applyFill="1" applyBorder="1" applyAlignment="1">
      <alignment horizontal="center" vertical="center" wrapText="1"/>
    </xf>
    <xf numFmtId="0" fontId="24" fillId="10" borderId="324" xfId="0" applyNumberFormat="1" applyFont="1" applyFill="1" applyBorder="1" applyAlignment="1">
      <alignment horizontal="center" vertical="center"/>
    </xf>
    <xf numFmtId="0" fontId="10" fillId="10" borderId="315" xfId="0" applyFont="1" applyFill="1" applyBorder="1" applyAlignment="1">
      <alignment vertical="center"/>
    </xf>
    <xf numFmtId="1" fontId="24" fillId="10" borderId="312" xfId="0" applyNumberFormat="1" applyFont="1" applyFill="1" applyBorder="1" applyAlignment="1">
      <alignment horizontal="center" vertical="center"/>
    </xf>
    <xf numFmtId="1" fontId="10" fillId="10" borderId="310" xfId="0" applyNumberFormat="1" applyFont="1" applyFill="1" applyBorder="1" applyAlignment="1">
      <alignment horizontal="center" vertical="center" wrapText="1"/>
    </xf>
    <xf numFmtId="1" fontId="24" fillId="10" borderId="312" xfId="0" applyNumberFormat="1" applyFont="1" applyFill="1" applyBorder="1" applyAlignment="1">
      <alignment horizontal="center" vertical="center" wrapText="1"/>
    </xf>
    <xf numFmtId="0" fontId="4" fillId="19" borderId="315" xfId="3" applyFont="1" applyFill="1" applyBorder="1" applyAlignment="1" applyProtection="1">
      <alignment vertical="center" wrapText="1"/>
    </xf>
    <xf numFmtId="0" fontId="11" fillId="10" borderId="312" xfId="0" applyNumberFormat="1" applyFont="1" applyFill="1" applyBorder="1" applyAlignment="1">
      <alignment horizontal="left" vertical="center" wrapText="1"/>
    </xf>
    <xf numFmtId="0" fontId="11" fillId="0" borderId="312" xfId="7" applyNumberFormat="1" applyFont="1" applyFill="1" applyBorder="1" applyAlignment="1">
      <alignment horizontal="left" vertical="center" wrapText="1"/>
    </xf>
    <xf numFmtId="1" fontId="11" fillId="0" borderId="312" xfId="0" applyNumberFormat="1" applyFont="1" applyFill="1" applyBorder="1" applyAlignment="1">
      <alignment horizontal="center" vertical="center" wrapText="1"/>
    </xf>
    <xf numFmtId="0" fontId="9" fillId="0" borderId="312" xfId="0" applyNumberFormat="1" applyFont="1" applyBorder="1" applyAlignment="1">
      <alignment vertical="center"/>
    </xf>
    <xf numFmtId="0" fontId="9" fillId="0" borderId="312" xfId="0" applyNumberFormat="1" applyFont="1" applyBorder="1" applyAlignment="1">
      <alignment horizontal="center" vertical="center"/>
    </xf>
    <xf numFmtId="0" fontId="17" fillId="4" borderId="315" xfId="3" applyFont="1" applyFill="1" applyBorder="1" applyAlignment="1" applyProtection="1">
      <alignment horizontal="left" vertical="center" wrapText="1"/>
    </xf>
    <xf numFmtId="49" fontId="11" fillId="20" borderId="315" xfId="3" applyNumberFormat="1" applyFont="1" applyFill="1" applyBorder="1" applyAlignment="1" applyProtection="1">
      <alignment horizontal="center" vertical="center" wrapText="1"/>
    </xf>
    <xf numFmtId="0" fontId="11" fillId="20" borderId="319" xfId="3" applyNumberFormat="1" applyFont="1" applyFill="1" applyBorder="1" applyAlignment="1" applyProtection="1">
      <alignment horizontal="center" vertical="center" wrapText="1"/>
    </xf>
    <xf numFmtId="0" fontId="11" fillId="20" borderId="315" xfId="3" applyNumberFormat="1" applyFont="1" applyFill="1" applyBorder="1" applyAlignment="1" applyProtection="1">
      <alignment horizontal="center" vertical="center" wrapText="1"/>
    </xf>
    <xf numFmtId="1" fontId="17" fillId="4" borderId="312" xfId="0" applyNumberFormat="1" applyFont="1" applyFill="1" applyBorder="1" applyAlignment="1">
      <alignment horizontal="center" vertical="center" wrapText="1"/>
    </xf>
    <xf numFmtId="1" fontId="17" fillId="4" borderId="317" xfId="0" applyNumberFormat="1" applyFont="1" applyFill="1" applyBorder="1" applyAlignment="1">
      <alignment horizontal="center" vertical="center" wrapText="1"/>
    </xf>
    <xf numFmtId="0" fontId="11" fillId="0" borderId="315" xfId="3" applyFont="1" applyFill="1" applyBorder="1" applyAlignment="1" applyProtection="1">
      <alignment horizontal="left" vertical="center" wrapText="1"/>
    </xf>
    <xf numFmtId="1" fontId="9" fillId="10" borderId="315" xfId="0" applyNumberFormat="1" applyFont="1" applyFill="1" applyBorder="1" applyAlignment="1">
      <alignment horizontal="center" vertical="center" wrapText="1"/>
    </xf>
    <xf numFmtId="9" fontId="9" fillId="3" borderId="315" xfId="4" applyFont="1" applyFill="1" applyBorder="1" applyAlignment="1">
      <alignment horizontal="center" vertical="center" wrapText="1"/>
    </xf>
    <xf numFmtId="0" fontId="9" fillId="3" borderId="315" xfId="5" applyNumberFormat="1" applyFont="1" applyFill="1" applyBorder="1" applyAlignment="1">
      <alignment horizontal="center" vertical="center" wrapText="1"/>
    </xf>
    <xf numFmtId="9" fontId="9" fillId="7" borderId="315" xfId="4" applyFont="1" applyFill="1" applyBorder="1" applyAlignment="1">
      <alignment horizontal="center" vertical="center" wrapText="1"/>
    </xf>
    <xf numFmtId="0" fontId="9" fillId="7" borderId="315" xfId="5" applyNumberFormat="1" applyFont="1" applyFill="1" applyBorder="1" applyAlignment="1">
      <alignment horizontal="center" vertical="center" wrapText="1"/>
    </xf>
    <xf numFmtId="9" fontId="9" fillId="7" borderId="315" xfId="1" applyFont="1" applyFill="1" applyBorder="1" applyAlignment="1">
      <alignment horizontal="center" vertical="center" wrapText="1"/>
    </xf>
    <xf numFmtId="0" fontId="10" fillId="10" borderId="315" xfId="3" applyNumberFormat="1" applyFont="1" applyFill="1" applyBorder="1" applyAlignment="1" applyProtection="1">
      <alignment horizontal="left" vertical="center" wrapText="1"/>
    </xf>
    <xf numFmtId="0" fontId="6" fillId="4" borderId="315" xfId="3" applyFont="1" applyFill="1" applyBorder="1" applyAlignment="1" applyProtection="1">
      <alignment horizontal="center" vertical="center" wrapText="1"/>
    </xf>
    <xf numFmtId="0" fontId="11" fillId="10" borderId="312" xfId="0" applyNumberFormat="1" applyFont="1" applyFill="1" applyBorder="1" applyAlignment="1">
      <alignment vertical="center"/>
    </xf>
    <xf numFmtId="0" fontId="11" fillId="4" borderId="315" xfId="0" applyFont="1" applyFill="1" applyBorder="1" applyAlignment="1">
      <alignment horizontal="center" vertical="center"/>
    </xf>
    <xf numFmtId="0" fontId="11" fillId="4" borderId="315" xfId="3" applyFont="1" applyFill="1" applyBorder="1" applyAlignment="1" applyProtection="1">
      <alignment horizontal="left" vertical="center" wrapText="1"/>
    </xf>
    <xf numFmtId="1" fontId="11" fillId="10" borderId="312" xfId="0" applyNumberFormat="1" applyFont="1" applyFill="1" applyBorder="1" applyAlignment="1">
      <alignment horizontal="center" vertical="center" wrapText="1"/>
    </xf>
    <xf numFmtId="1" fontId="11" fillId="10" borderId="316" xfId="0" applyNumberFormat="1" applyFont="1" applyFill="1" applyBorder="1" applyAlignment="1">
      <alignment horizontal="center" vertical="center" wrapText="1"/>
    </xf>
    <xf numFmtId="9" fontId="11" fillId="3" borderId="315" xfId="4" applyFont="1" applyFill="1" applyBorder="1" applyAlignment="1">
      <alignment horizontal="center" vertical="center" wrapText="1"/>
    </xf>
    <xf numFmtId="0" fontId="11" fillId="3" borderId="315" xfId="5" applyNumberFormat="1" applyFont="1" applyFill="1" applyBorder="1" applyAlignment="1">
      <alignment horizontal="center" vertical="center" wrapText="1"/>
    </xf>
    <xf numFmtId="0" fontId="17" fillId="4" borderId="315" xfId="5" applyNumberFormat="1" applyFont="1" applyFill="1" applyBorder="1" applyAlignment="1">
      <alignment horizontal="center" vertical="center" wrapText="1"/>
    </xf>
    <xf numFmtId="9" fontId="11" fillId="7" borderId="315" xfId="4" applyFont="1" applyFill="1" applyBorder="1" applyAlignment="1">
      <alignment horizontal="center" vertical="center" wrapText="1"/>
    </xf>
    <xf numFmtId="0" fontId="11" fillId="7" borderId="315" xfId="5" applyNumberFormat="1" applyFont="1" applyFill="1" applyBorder="1" applyAlignment="1">
      <alignment horizontal="center" vertical="center" wrapText="1"/>
    </xf>
    <xf numFmtId="9" fontId="11" fillId="7" borderId="315" xfId="1" applyFont="1" applyFill="1" applyBorder="1" applyAlignment="1">
      <alignment horizontal="center" vertical="center" wrapText="1"/>
    </xf>
    <xf numFmtId="0" fontId="11" fillId="20" borderId="315" xfId="3" applyNumberFormat="1" applyFont="1" applyFill="1" applyBorder="1" applyAlignment="1" applyProtection="1">
      <alignment horizontal="left" vertical="center" wrapText="1"/>
    </xf>
    <xf numFmtId="0" fontId="17" fillId="10" borderId="312" xfId="0" applyNumberFormat="1" applyFont="1" applyFill="1" applyBorder="1" applyAlignment="1">
      <alignment vertical="center"/>
    </xf>
    <xf numFmtId="0" fontId="17" fillId="4" borderId="315" xfId="0" applyFont="1" applyFill="1" applyBorder="1" applyAlignment="1">
      <alignment horizontal="center" vertical="center"/>
    </xf>
    <xf numFmtId="1" fontId="17" fillId="4" borderId="312" xfId="0" applyNumberFormat="1" applyFont="1" applyFill="1" applyBorder="1" applyAlignment="1">
      <alignment horizontal="center" vertical="center"/>
    </xf>
    <xf numFmtId="0" fontId="17" fillId="4" borderId="281" xfId="3" applyNumberFormat="1" applyFont="1" applyFill="1" applyBorder="1" applyAlignment="1" applyProtection="1">
      <alignment horizontal="center" vertical="center" wrapText="1"/>
    </xf>
    <xf numFmtId="1" fontId="17" fillId="4" borderId="311" xfId="0" applyNumberFormat="1" applyFont="1" applyFill="1" applyBorder="1" applyAlignment="1">
      <alignment horizontal="center" vertical="center" wrapText="1"/>
    </xf>
    <xf numFmtId="9" fontId="17" fillId="3" borderId="315" xfId="4" applyFont="1" applyFill="1" applyBorder="1" applyAlignment="1">
      <alignment horizontal="center" vertical="center" wrapText="1"/>
    </xf>
    <xf numFmtId="0" fontId="17" fillId="3" borderId="315" xfId="5" applyNumberFormat="1" applyFont="1" applyFill="1" applyBorder="1" applyAlignment="1">
      <alignment horizontal="center" vertical="center" wrapText="1"/>
    </xf>
    <xf numFmtId="9" fontId="17" fillId="7" borderId="315" xfId="4" applyFont="1" applyFill="1" applyBorder="1" applyAlignment="1">
      <alignment horizontal="center" vertical="center" wrapText="1"/>
    </xf>
    <xf numFmtId="0" fontId="17" fillId="7" borderId="315" xfId="5" applyNumberFormat="1" applyFont="1" applyFill="1" applyBorder="1" applyAlignment="1">
      <alignment horizontal="center" vertical="center" wrapText="1"/>
    </xf>
    <xf numFmtId="9" fontId="17" fillId="7" borderId="315" xfId="1" applyFont="1" applyFill="1" applyBorder="1" applyAlignment="1">
      <alignment horizontal="center" vertical="center" wrapText="1"/>
    </xf>
    <xf numFmtId="0" fontId="17" fillId="20" borderId="315" xfId="3" applyNumberFormat="1" applyFont="1" applyFill="1" applyBorder="1" applyAlignment="1" applyProtection="1">
      <alignment horizontal="left" vertical="center" wrapText="1"/>
    </xf>
    <xf numFmtId="0" fontId="3" fillId="0" borderId="317" xfId="0" applyNumberFormat="1" applyFont="1" applyBorder="1" applyAlignment="1">
      <alignment horizontal="left" vertical="center" wrapText="1"/>
    </xf>
    <xf numFmtId="1" fontId="3" fillId="10" borderId="311" xfId="0" applyNumberFormat="1" applyFont="1" applyFill="1" applyBorder="1" applyAlignment="1">
      <alignment horizontal="center" vertical="center" wrapText="1"/>
    </xf>
    <xf numFmtId="49" fontId="11" fillId="10" borderId="315" xfId="0" applyNumberFormat="1" applyFont="1" applyFill="1" applyBorder="1" applyAlignment="1">
      <alignment horizontal="center" vertical="center" wrapText="1"/>
    </xf>
    <xf numFmtId="0" fontId="9" fillId="0" borderId="315" xfId="0" applyFont="1" applyFill="1" applyBorder="1" applyAlignment="1">
      <alignment horizontal="center" vertical="center"/>
    </xf>
    <xf numFmtId="0" fontId="10" fillId="0" borderId="315" xfId="0" applyFont="1" applyFill="1" applyBorder="1" applyAlignment="1">
      <alignment horizontal="left" vertical="center" wrapText="1"/>
    </xf>
    <xf numFmtId="0" fontId="11" fillId="0" borderId="319" xfId="0" applyFont="1" applyFill="1" applyBorder="1" applyAlignment="1" applyProtection="1">
      <alignment horizontal="center" vertical="center"/>
    </xf>
    <xf numFmtId="49" fontId="11" fillId="0" borderId="314" xfId="3" applyNumberFormat="1" applyFont="1" applyFill="1" applyBorder="1" applyAlignment="1" applyProtection="1">
      <alignment horizontal="center" vertical="center" wrapText="1"/>
    </xf>
    <xf numFmtId="0" fontId="10" fillId="10" borderId="319" xfId="0" applyNumberFormat="1" applyFont="1" applyFill="1" applyBorder="1" applyAlignment="1">
      <alignment horizontal="center" vertical="center" wrapText="1"/>
    </xf>
    <xf numFmtId="0" fontId="11" fillId="10" borderId="315" xfId="0" applyFont="1" applyFill="1" applyBorder="1" applyAlignment="1">
      <alignment vertical="center"/>
    </xf>
    <xf numFmtId="1" fontId="3" fillId="16" borderId="321" xfId="0" applyNumberFormat="1" applyFont="1" applyFill="1" applyBorder="1" applyAlignment="1">
      <alignment horizontal="center" vertical="center"/>
    </xf>
    <xf numFmtId="1" fontId="11" fillId="16" borderId="320" xfId="0" applyNumberFormat="1" applyFont="1" applyFill="1" applyBorder="1" applyAlignment="1">
      <alignment vertical="center"/>
    </xf>
    <xf numFmtId="1" fontId="9" fillId="16" borderId="320" xfId="0" applyNumberFormat="1" applyFont="1" applyFill="1" applyBorder="1" applyAlignment="1">
      <alignment vertical="center"/>
    </xf>
    <xf numFmtId="1" fontId="9" fillId="16" borderId="318" xfId="0" applyNumberFormat="1" applyFont="1" applyFill="1" applyBorder="1" applyAlignment="1">
      <alignment vertical="center"/>
    </xf>
    <xf numFmtId="1" fontId="9" fillId="16" borderId="318" xfId="0" applyNumberFormat="1" applyFont="1" applyFill="1" applyBorder="1" applyAlignment="1">
      <alignment horizontal="center" vertical="center"/>
    </xf>
    <xf numFmtId="0" fontId="11" fillId="20" borderId="314" xfId="3" applyFont="1" applyFill="1" applyBorder="1" applyAlignment="1" applyProtection="1">
      <alignment horizontal="center" vertical="center" wrapText="1"/>
    </xf>
    <xf numFmtId="1" fontId="3" fillId="10" borderId="312" xfId="0" applyNumberFormat="1" applyFont="1" applyFill="1" applyBorder="1" applyAlignment="1">
      <alignment horizontal="center" vertical="center" wrapText="1"/>
    </xf>
    <xf numFmtId="0" fontId="11" fillId="20" borderId="0" xfId="3" applyFont="1" applyFill="1" applyBorder="1" applyAlignment="1" applyProtection="1">
      <alignment horizontal="center" vertical="center" wrapText="1"/>
    </xf>
    <xf numFmtId="0" fontId="10" fillId="10" borderId="317" xfId="0" applyNumberFormat="1" applyFont="1" applyFill="1" applyBorder="1" applyAlignment="1">
      <alignment horizontal="center" vertical="center" wrapText="1"/>
    </xf>
    <xf numFmtId="9" fontId="11" fillId="3" borderId="4" xfId="4" applyFont="1" applyFill="1" applyBorder="1" applyAlignment="1">
      <alignment horizontal="center" vertical="center" wrapText="1"/>
    </xf>
    <xf numFmtId="9" fontId="10" fillId="3" borderId="4" xfId="4" applyFont="1" applyFill="1" applyBorder="1" applyAlignment="1">
      <alignment horizontal="center" vertical="center" wrapText="1"/>
    </xf>
    <xf numFmtId="0" fontId="11" fillId="10" borderId="281" xfId="3" applyNumberFormat="1" applyFont="1" applyFill="1" applyBorder="1" applyAlignment="1" applyProtection="1">
      <alignment horizontal="center" vertical="center" wrapText="1"/>
    </xf>
    <xf numFmtId="0" fontId="10" fillId="10" borderId="315" xfId="3" applyFont="1" applyFill="1" applyBorder="1" applyAlignment="1" applyProtection="1">
      <alignment vertical="center" wrapText="1"/>
    </xf>
    <xf numFmtId="0" fontId="9" fillId="7" borderId="319" xfId="0" applyNumberFormat="1" applyFont="1" applyFill="1" applyBorder="1" applyAlignment="1">
      <alignment horizontal="center" vertical="center" wrapText="1"/>
    </xf>
    <xf numFmtId="1" fontId="17" fillId="4" borderId="312" xfId="0" applyNumberFormat="1" applyFont="1" applyFill="1" applyBorder="1" applyAlignment="1">
      <alignment vertical="center" wrapText="1"/>
    </xf>
    <xf numFmtId="1" fontId="17" fillId="4" borderId="312" xfId="0" applyNumberFormat="1" applyFont="1" applyFill="1" applyBorder="1" applyAlignment="1">
      <alignment vertical="center"/>
    </xf>
    <xf numFmtId="49" fontId="17" fillId="4" borderId="315" xfId="3" applyNumberFormat="1" applyFont="1" applyFill="1" applyBorder="1" applyAlignment="1" applyProtection="1">
      <alignment horizontal="center" vertical="center" wrapText="1"/>
    </xf>
    <xf numFmtId="1" fontId="17" fillId="4" borderId="315" xfId="0" applyNumberFormat="1" applyFont="1" applyFill="1" applyBorder="1" applyAlignment="1">
      <alignment horizontal="center" vertical="center" wrapText="1"/>
    </xf>
    <xf numFmtId="0" fontId="17" fillId="4" borderId="315" xfId="3" applyFont="1" applyFill="1" applyBorder="1" applyAlignment="1" applyProtection="1">
      <alignment horizontal="center" vertical="center" wrapText="1"/>
    </xf>
    <xf numFmtId="9" fontId="17" fillId="3" borderId="310" xfId="4" applyFont="1" applyFill="1" applyBorder="1" applyAlignment="1">
      <alignment horizontal="center" vertical="center" wrapText="1"/>
    </xf>
    <xf numFmtId="9" fontId="17" fillId="3" borderId="4" xfId="4" applyFont="1" applyFill="1" applyBorder="1" applyAlignment="1">
      <alignment horizontal="center" vertical="center" wrapText="1"/>
    </xf>
    <xf numFmtId="0" fontId="11" fillId="26" borderId="0" xfId="3" applyFont="1" applyFill="1" applyBorder="1" applyAlignment="1" applyProtection="1">
      <alignment horizontal="center" vertical="center" wrapText="1"/>
    </xf>
    <xf numFmtId="0" fontId="5" fillId="10" borderId="312" xfId="0" applyNumberFormat="1" applyFont="1" applyFill="1" applyBorder="1" applyAlignment="1">
      <alignment horizontal="center" vertical="center" wrapText="1"/>
    </xf>
    <xf numFmtId="0" fontId="3" fillId="10" borderId="312" xfId="0" applyNumberFormat="1" applyFont="1" applyFill="1" applyBorder="1" applyAlignment="1">
      <alignment horizontal="center" vertical="center" wrapText="1"/>
    </xf>
    <xf numFmtId="0" fontId="4" fillId="19" borderId="315" xfId="3" applyFont="1" applyFill="1" applyBorder="1" applyAlignment="1" applyProtection="1">
      <alignment horizontal="left" vertical="center" wrapText="1"/>
    </xf>
    <xf numFmtId="0" fontId="10" fillId="0" borderId="315" xfId="0" applyFont="1" applyBorder="1" applyAlignment="1">
      <alignment horizontal="center" vertical="center"/>
    </xf>
    <xf numFmtId="0" fontId="11" fillId="0" borderId="315" xfId="0" applyFont="1" applyFill="1" applyBorder="1" applyAlignment="1">
      <alignment vertical="center" wrapText="1"/>
    </xf>
    <xf numFmtId="1" fontId="31" fillId="27" borderId="312" xfId="0" applyNumberFormat="1" applyFont="1" applyFill="1" applyBorder="1" applyAlignment="1">
      <alignment horizontal="center" vertical="center" wrapText="1"/>
    </xf>
    <xf numFmtId="0" fontId="31" fillId="27" borderId="312" xfId="0" applyNumberFormat="1" applyFont="1" applyFill="1" applyBorder="1" applyAlignment="1">
      <alignment horizontal="center" vertical="center" wrapText="1"/>
    </xf>
    <xf numFmtId="0" fontId="31" fillId="27" borderId="315" xfId="3" applyFont="1" applyFill="1" applyBorder="1" applyAlignment="1" applyProtection="1">
      <alignment vertical="center" wrapText="1"/>
    </xf>
    <xf numFmtId="1" fontId="31" fillId="27" borderId="312" xfId="0" applyNumberFormat="1" applyFont="1" applyFill="1" applyBorder="1" applyAlignment="1">
      <alignment horizontal="center" vertical="center"/>
    </xf>
    <xf numFmtId="1" fontId="31" fillId="27" borderId="311" xfId="0" applyNumberFormat="1" applyFont="1" applyFill="1" applyBorder="1" applyAlignment="1">
      <alignment horizontal="center" vertical="center" wrapText="1"/>
    </xf>
    <xf numFmtId="9" fontId="31" fillId="27" borderId="310" xfId="4" applyFont="1" applyFill="1" applyBorder="1" applyAlignment="1">
      <alignment horizontal="center" vertical="center" wrapText="1"/>
    </xf>
    <xf numFmtId="0" fontId="10" fillId="0" borderId="315" xfId="0" applyFont="1" applyFill="1" applyBorder="1" applyAlignment="1">
      <alignment vertical="center" wrapText="1"/>
    </xf>
    <xf numFmtId="0" fontId="11" fillId="10" borderId="315" xfId="0" applyFont="1" applyFill="1" applyBorder="1" applyAlignment="1">
      <alignment horizontal="left" vertical="center" wrapText="1"/>
    </xf>
    <xf numFmtId="0" fontId="11" fillId="4" borderId="315" xfId="0" applyFont="1" applyFill="1" applyBorder="1" applyAlignment="1">
      <alignment horizontal="left" vertical="center" wrapText="1"/>
    </xf>
    <xf numFmtId="0" fontId="9" fillId="4" borderId="315" xfId="0" applyFont="1" applyFill="1" applyBorder="1" applyAlignment="1">
      <alignment horizontal="center" vertical="center"/>
    </xf>
    <xf numFmtId="0" fontId="11" fillId="10" borderId="314" xfId="3" applyFont="1" applyFill="1" applyBorder="1" applyAlignment="1" applyProtection="1">
      <alignment horizontal="center" vertical="center" wrapText="1"/>
    </xf>
    <xf numFmtId="0" fontId="9" fillId="0" borderId="325" xfId="0" applyNumberFormat="1" applyFont="1" applyBorder="1" applyAlignment="1">
      <alignment vertical="center"/>
    </xf>
    <xf numFmtId="1" fontId="9" fillId="10" borderId="313" xfId="0" applyNumberFormat="1" applyFont="1" applyFill="1" applyBorder="1" applyAlignment="1">
      <alignment horizontal="center" vertical="center" wrapText="1"/>
    </xf>
    <xf numFmtId="0" fontId="11" fillId="19" borderId="315" xfId="3" applyNumberFormat="1" applyFont="1" applyFill="1" applyBorder="1" applyAlignment="1" applyProtection="1">
      <alignment horizontal="center" vertical="center" wrapText="1"/>
    </xf>
    <xf numFmtId="0" fontId="11" fillId="19" borderId="315" xfId="3" quotePrefix="1" applyNumberFormat="1" applyFont="1" applyFill="1" applyBorder="1" applyAlignment="1" applyProtection="1">
      <alignment horizontal="center" vertical="center" wrapText="1"/>
    </xf>
    <xf numFmtId="0" fontId="11" fillId="19" borderId="312" xfId="0" applyNumberFormat="1" applyFont="1" applyFill="1" applyBorder="1" applyAlignment="1">
      <alignment vertical="center" wrapText="1"/>
    </xf>
    <xf numFmtId="0" fontId="4" fillId="19" borderId="312" xfId="0" applyNumberFormat="1" applyFont="1" applyFill="1" applyBorder="1" applyAlignment="1">
      <alignment horizontal="center" vertical="center"/>
    </xf>
    <xf numFmtId="0" fontId="17" fillId="19" borderId="315" xfId="0" applyNumberFormat="1" applyFont="1" applyFill="1" applyBorder="1" applyAlignment="1">
      <alignment horizontal="center" vertical="center" wrapText="1"/>
    </xf>
    <xf numFmtId="49" fontId="11" fillId="10" borderId="4" xfId="3" applyNumberFormat="1" applyFont="1" applyFill="1" applyBorder="1" applyAlignment="1" applyProtection="1">
      <alignment horizontal="center" vertical="center" wrapText="1"/>
    </xf>
    <xf numFmtId="0" fontId="11" fillId="8" borderId="312" xfId="0" applyNumberFormat="1" applyFont="1" applyFill="1" applyBorder="1" applyAlignment="1">
      <alignment horizontal="center" vertical="center" wrapText="1"/>
    </xf>
    <xf numFmtId="0" fontId="9" fillId="8" borderId="312" xfId="0" applyNumberFormat="1" applyFont="1" applyFill="1" applyBorder="1" applyAlignment="1">
      <alignment horizontal="center" vertical="center" wrapText="1"/>
    </xf>
    <xf numFmtId="0" fontId="3" fillId="8" borderId="312" xfId="0" applyNumberFormat="1" applyFont="1" applyFill="1" applyBorder="1" applyAlignment="1">
      <alignment vertical="center" wrapText="1"/>
    </xf>
    <xf numFmtId="0" fontId="3" fillId="8" borderId="312" xfId="0" applyNumberFormat="1" applyFont="1" applyFill="1" applyBorder="1" applyAlignment="1">
      <alignment horizontal="center" vertical="center" wrapText="1"/>
    </xf>
    <xf numFmtId="0" fontId="3" fillId="8" borderId="312" xfId="0" applyNumberFormat="1" applyFont="1" applyFill="1" applyBorder="1" applyAlignment="1">
      <alignment horizontal="center" vertical="center"/>
    </xf>
    <xf numFmtId="0" fontId="4" fillId="8" borderId="315" xfId="3" applyNumberFormat="1" applyFont="1" applyFill="1" applyBorder="1" applyAlignment="1" applyProtection="1">
      <alignment horizontal="center" vertical="center" wrapText="1"/>
    </xf>
    <xf numFmtId="0" fontId="31" fillId="27" borderId="315" xfId="3" applyFont="1" applyFill="1" applyBorder="1" applyAlignment="1" applyProtection="1">
      <alignment horizontal="center" vertical="center" wrapText="1"/>
    </xf>
    <xf numFmtId="0" fontId="10" fillId="0" borderId="315" xfId="0" applyNumberFormat="1" applyFont="1" applyFill="1" applyBorder="1" applyAlignment="1">
      <alignment horizontal="center" vertical="center"/>
    </xf>
    <xf numFmtId="0" fontId="11" fillId="0" borderId="315" xfId="3" applyNumberFormat="1" applyFont="1" applyFill="1" applyBorder="1" applyAlignment="1" applyProtection="1">
      <alignment horizontal="left" vertical="center" wrapText="1"/>
    </xf>
    <xf numFmtId="0" fontId="11" fillId="10" borderId="310" xfId="3" applyFont="1" applyFill="1" applyBorder="1" applyAlignment="1" applyProtection="1">
      <alignment horizontal="center" vertical="center" wrapText="1"/>
    </xf>
    <xf numFmtId="0" fontId="9" fillId="0" borderId="312" xfId="0" applyNumberFormat="1" applyFont="1" applyFill="1" applyBorder="1" applyAlignment="1">
      <alignment horizontal="center" vertical="center" wrapText="1"/>
    </xf>
    <xf numFmtId="0" fontId="11" fillId="28" borderId="312" xfId="0" applyNumberFormat="1" applyFont="1" applyFill="1" applyBorder="1" applyAlignment="1">
      <alignment horizontal="center" vertical="center" wrapText="1"/>
    </xf>
    <xf numFmtId="0" fontId="3" fillId="28" borderId="312" xfId="0" applyNumberFormat="1" applyFont="1" applyFill="1" applyBorder="1" applyAlignment="1">
      <alignment horizontal="center" vertical="center" wrapText="1"/>
    </xf>
    <xf numFmtId="0" fontId="4" fillId="28" borderId="312" xfId="0" applyNumberFormat="1" applyFont="1" applyFill="1" applyBorder="1" applyAlignment="1">
      <alignment vertical="center" wrapText="1"/>
    </xf>
    <xf numFmtId="0" fontId="4" fillId="28" borderId="312" xfId="0" applyNumberFormat="1" applyFont="1" applyFill="1" applyBorder="1" applyAlignment="1">
      <alignment horizontal="center" vertical="center"/>
    </xf>
    <xf numFmtId="0" fontId="4" fillId="28" borderId="312" xfId="0" applyNumberFormat="1" applyFont="1" applyFill="1" applyBorder="1" applyAlignment="1">
      <alignment horizontal="center" vertical="center" wrapText="1"/>
    </xf>
    <xf numFmtId="0" fontId="17" fillId="28" borderId="315" xfId="0" applyNumberFormat="1" applyFont="1" applyFill="1" applyBorder="1" applyAlignment="1">
      <alignment horizontal="center" vertical="center" wrapText="1"/>
    </xf>
    <xf numFmtId="0" fontId="4" fillId="19" borderId="315" xfId="3" applyNumberFormat="1" applyFont="1" applyFill="1" applyBorder="1" applyAlignment="1" applyProtection="1">
      <alignment horizontal="center" vertical="center" wrapText="1"/>
    </xf>
    <xf numFmtId="0" fontId="4" fillId="28" borderId="316" xfId="0" applyNumberFormat="1" applyFont="1" applyFill="1" applyBorder="1" applyAlignment="1">
      <alignment horizontal="center" vertical="center" wrapText="1"/>
    </xf>
    <xf numFmtId="0" fontId="3" fillId="28" borderId="312" xfId="0" applyNumberFormat="1" applyFont="1" applyFill="1" applyBorder="1" applyAlignment="1">
      <alignment horizontal="center" vertical="center"/>
    </xf>
    <xf numFmtId="1" fontId="3" fillId="28" borderId="316" xfId="0" applyNumberFormat="1" applyFont="1" applyFill="1" applyBorder="1" applyAlignment="1">
      <alignment horizontal="center" vertical="center" wrapText="1"/>
    </xf>
    <xf numFmtId="0" fontId="4" fillId="28" borderId="315" xfId="3" applyFont="1" applyFill="1" applyBorder="1" applyAlignment="1" applyProtection="1">
      <alignment horizontal="center" vertical="center" wrapText="1"/>
    </xf>
    <xf numFmtId="1" fontId="3" fillId="28" borderId="311" xfId="0" applyNumberFormat="1" applyFont="1" applyFill="1" applyBorder="1" applyAlignment="1">
      <alignment horizontal="center" vertical="center" wrapText="1"/>
    </xf>
    <xf numFmtId="0" fontId="11" fillId="18" borderId="312" xfId="0" applyNumberFormat="1" applyFont="1" applyFill="1" applyBorder="1" applyAlignment="1">
      <alignment horizontal="center" vertical="center" wrapText="1"/>
    </xf>
    <xf numFmtId="0" fontId="9" fillId="18" borderId="312" xfId="0" applyNumberFormat="1" applyFont="1" applyFill="1" applyBorder="1" applyAlignment="1">
      <alignment horizontal="center" vertical="center" wrapText="1"/>
    </xf>
    <xf numFmtId="1" fontId="31" fillId="27" borderId="316" xfId="0" applyNumberFormat="1" applyFont="1" applyFill="1" applyBorder="1" applyAlignment="1">
      <alignment horizontal="center" vertical="center" wrapText="1"/>
    </xf>
    <xf numFmtId="1" fontId="10" fillId="10" borderId="318" xfId="0" applyNumberFormat="1" applyFont="1" applyFill="1" applyBorder="1" applyAlignment="1">
      <alignment horizontal="center" vertical="center" wrapText="1"/>
    </xf>
    <xf numFmtId="49" fontId="11" fillId="0" borderId="315" xfId="0" applyNumberFormat="1" applyFont="1" applyFill="1" applyBorder="1" applyAlignment="1">
      <alignment horizontal="center" vertical="center" wrapText="1"/>
    </xf>
    <xf numFmtId="0" fontId="17" fillId="4" borderId="314" xfId="3" applyFont="1" applyFill="1" applyBorder="1" applyAlignment="1" applyProtection="1">
      <alignment horizontal="center" vertical="center" wrapText="1"/>
    </xf>
    <xf numFmtId="0" fontId="11" fillId="3" borderId="315" xfId="0" applyFont="1" applyFill="1" applyBorder="1" applyAlignment="1">
      <alignment horizontal="center" vertical="center"/>
    </xf>
    <xf numFmtId="0" fontId="9" fillId="3" borderId="315" xfId="0" applyNumberFormat="1" applyFont="1" applyFill="1" applyBorder="1" applyAlignment="1">
      <alignment horizontal="center" vertical="center" wrapText="1"/>
    </xf>
    <xf numFmtId="0" fontId="11" fillId="7" borderId="315" xfId="0" applyFont="1" applyFill="1" applyBorder="1" applyAlignment="1">
      <alignment horizontal="center" vertical="center"/>
    </xf>
    <xf numFmtId="0" fontId="10" fillId="10" borderId="0" xfId="3" applyFont="1" applyFill="1" applyBorder="1" applyAlignment="1" applyProtection="1">
      <alignment horizontal="center" vertical="center" wrapText="1"/>
    </xf>
    <xf numFmtId="2" fontId="10" fillId="10" borderId="312" xfId="0" applyNumberFormat="1" applyFont="1" applyFill="1" applyBorder="1" applyAlignment="1">
      <alignment horizontal="center" vertical="center" wrapText="1"/>
    </xf>
    <xf numFmtId="1" fontId="6" fillId="10" borderId="312" xfId="0" applyNumberFormat="1" applyFont="1" applyFill="1" applyBorder="1" applyAlignment="1">
      <alignment horizontal="center" vertical="center" wrapText="1"/>
    </xf>
    <xf numFmtId="1" fontId="9" fillId="0" borderId="312" xfId="0" applyNumberFormat="1" applyFont="1" applyFill="1" applyBorder="1" applyAlignment="1">
      <alignment horizontal="center" vertical="center" wrapText="1"/>
    </xf>
    <xf numFmtId="1" fontId="9" fillId="0" borderId="317" xfId="0" applyNumberFormat="1" applyFont="1" applyFill="1" applyBorder="1" applyAlignment="1">
      <alignment horizontal="center" vertical="center" wrapText="1"/>
    </xf>
    <xf numFmtId="0" fontId="9" fillId="3" borderId="310" xfId="0" applyNumberFormat="1" applyFont="1" applyFill="1" applyBorder="1" applyAlignment="1">
      <alignment horizontal="center" vertical="center" wrapText="1"/>
    </xf>
    <xf numFmtId="0" fontId="9" fillId="7" borderId="281" xfId="0" applyNumberFormat="1" applyFont="1" applyFill="1" applyBorder="1" applyAlignment="1">
      <alignment horizontal="center" vertical="center" wrapText="1"/>
    </xf>
    <xf numFmtId="0" fontId="11" fillId="0" borderId="312" xfId="0" applyNumberFormat="1" applyFont="1" applyFill="1" applyBorder="1" applyAlignment="1">
      <alignment horizontal="left" vertical="center" wrapText="1"/>
    </xf>
    <xf numFmtId="0" fontId="17" fillId="4" borderId="315" xfId="0" applyFont="1" applyFill="1" applyBorder="1" applyAlignment="1">
      <alignment horizontal="center" vertical="center" wrapText="1"/>
    </xf>
    <xf numFmtId="0" fontId="11" fillId="10" borderId="315" xfId="3" applyNumberFormat="1" applyFont="1" applyFill="1" applyBorder="1" applyAlignment="1" applyProtection="1">
      <alignment horizontal="left" vertical="center" wrapText="1"/>
    </xf>
    <xf numFmtId="0" fontId="4" fillId="24" borderId="316" xfId="0" applyNumberFormat="1" applyFont="1" applyFill="1" applyBorder="1" applyAlignment="1">
      <alignment horizontal="center" vertical="center" wrapText="1"/>
    </xf>
    <xf numFmtId="0" fontId="3" fillId="24" borderId="312" xfId="0" applyNumberFormat="1" applyFont="1" applyFill="1" applyBorder="1" applyAlignment="1">
      <alignment horizontal="center" vertical="center" wrapText="1"/>
    </xf>
    <xf numFmtId="0" fontId="3" fillId="24" borderId="312" xfId="0" applyNumberFormat="1" applyFont="1" applyFill="1" applyBorder="1" applyAlignment="1">
      <alignment horizontal="center" vertical="center"/>
    </xf>
    <xf numFmtId="1" fontId="3" fillId="24" borderId="316" xfId="0" applyNumberFormat="1" applyFont="1" applyFill="1" applyBorder="1" applyAlignment="1">
      <alignment horizontal="center" vertical="center" wrapText="1"/>
    </xf>
    <xf numFmtId="0" fontId="4" fillId="24" borderId="315" xfId="3" applyFont="1" applyFill="1" applyBorder="1" applyAlignment="1" applyProtection="1">
      <alignment horizontal="center" vertical="center" wrapText="1"/>
    </xf>
    <xf numFmtId="1" fontId="3" fillId="24" borderId="311" xfId="0" applyNumberFormat="1" applyFont="1" applyFill="1" applyBorder="1" applyAlignment="1">
      <alignment horizontal="center" vertical="center" wrapText="1"/>
    </xf>
    <xf numFmtId="9" fontId="4" fillId="3" borderId="4" xfId="4" applyFont="1" applyFill="1" applyBorder="1" applyAlignment="1">
      <alignment horizontal="center" vertical="center" wrapText="1"/>
    </xf>
    <xf numFmtId="0" fontId="4" fillId="3" borderId="4" xfId="5" applyNumberFormat="1" applyFont="1" applyFill="1" applyBorder="1" applyAlignment="1">
      <alignment horizontal="center" vertical="center" wrapText="1"/>
    </xf>
    <xf numFmtId="9" fontId="4" fillId="7" borderId="4" xfId="4" applyFont="1" applyFill="1" applyBorder="1" applyAlignment="1">
      <alignment horizontal="center" vertical="center" wrapText="1"/>
    </xf>
    <xf numFmtId="0" fontId="4" fillId="7" borderId="4" xfId="5" applyNumberFormat="1" applyFont="1" applyFill="1" applyBorder="1" applyAlignment="1">
      <alignment horizontal="center" vertical="center" wrapText="1"/>
    </xf>
    <xf numFmtId="0" fontId="4" fillId="7" borderId="4" xfId="0" applyFont="1" applyFill="1" applyBorder="1" applyAlignment="1">
      <alignment horizontal="center" vertical="center"/>
    </xf>
    <xf numFmtId="0" fontId="4" fillId="3" borderId="4" xfId="0" applyFont="1" applyFill="1" applyBorder="1" applyAlignment="1">
      <alignment horizontal="center" vertical="center"/>
    </xf>
    <xf numFmtId="1" fontId="3" fillId="10" borderId="4" xfId="0" applyNumberFormat="1" applyFont="1" applyFill="1" applyBorder="1" applyAlignment="1">
      <alignment horizontal="left" vertical="center" wrapText="1"/>
    </xf>
    <xf numFmtId="1" fontId="3" fillId="24" borderId="31" xfId="0" applyNumberFormat="1" applyFont="1" applyFill="1" applyBorder="1" applyAlignment="1">
      <alignment horizontal="center" vertical="center" wrapText="1"/>
    </xf>
    <xf numFmtId="0" fontId="10" fillId="10" borderId="315" xfId="0" applyNumberFormat="1" applyFont="1" applyFill="1" applyBorder="1" applyAlignment="1">
      <alignment vertical="center"/>
    </xf>
    <xf numFmtId="0" fontId="9" fillId="15" borderId="320" xfId="0" applyNumberFormat="1" applyFont="1" applyFill="1" applyBorder="1" applyAlignment="1">
      <alignment vertical="center"/>
    </xf>
    <xf numFmtId="0" fontId="9" fillId="15" borderId="320" xfId="0" applyNumberFormat="1" applyFont="1" applyFill="1" applyBorder="1" applyAlignment="1">
      <alignment vertical="center" wrapText="1"/>
    </xf>
    <xf numFmtId="0" fontId="11" fillId="15" borderId="320" xfId="0" applyNumberFormat="1" applyFont="1" applyFill="1" applyBorder="1" applyAlignment="1">
      <alignment vertical="center"/>
    </xf>
    <xf numFmtId="1" fontId="9" fillId="15" borderId="327" xfId="0" applyNumberFormat="1" applyFont="1" applyFill="1" applyBorder="1" applyAlignment="1">
      <alignment vertical="center"/>
    </xf>
    <xf numFmtId="1" fontId="9" fillId="15" borderId="328" xfId="0" applyNumberFormat="1" applyFont="1" applyFill="1" applyBorder="1" applyAlignment="1">
      <alignment vertical="center"/>
    </xf>
    <xf numFmtId="1" fontId="9" fillId="15" borderId="329" xfId="0" applyNumberFormat="1" applyFont="1" applyFill="1" applyBorder="1" applyAlignment="1">
      <alignment vertical="center"/>
    </xf>
    <xf numFmtId="1" fontId="3" fillId="3" borderId="21" xfId="0" applyNumberFormat="1" applyFont="1" applyFill="1" applyBorder="1" applyAlignment="1">
      <alignment horizontal="center" vertical="center" wrapText="1"/>
    </xf>
    <xf numFmtId="1" fontId="9" fillId="15" borderId="27" xfId="0" applyNumberFormat="1" applyFont="1" applyFill="1" applyBorder="1" applyAlignment="1">
      <alignment horizontal="center" vertical="center"/>
    </xf>
    <xf numFmtId="1" fontId="9" fillId="16" borderId="4" xfId="0" applyNumberFormat="1" applyFont="1" applyFill="1" applyBorder="1" applyAlignment="1">
      <alignment horizontal="center" vertical="center"/>
    </xf>
    <xf numFmtId="1" fontId="9" fillId="15" borderId="23" xfId="0" applyNumberFormat="1" applyFont="1" applyFill="1" applyBorder="1" applyAlignment="1">
      <alignment horizontal="center" vertical="center"/>
    </xf>
    <xf numFmtId="1" fontId="9" fillId="15" borderId="4" xfId="0" applyNumberFormat="1" applyFont="1" applyFill="1" applyBorder="1" applyAlignment="1">
      <alignment horizontal="center" vertical="center"/>
    </xf>
    <xf numFmtId="0" fontId="10" fillId="0" borderId="4" xfId="0" applyFont="1" applyBorder="1" applyAlignment="1">
      <alignment horizontal="center" vertical="center" wrapText="1"/>
    </xf>
    <xf numFmtId="1" fontId="9" fillId="23" borderId="4" xfId="0" applyNumberFormat="1" applyFont="1" applyFill="1" applyBorder="1" applyAlignment="1">
      <alignment horizontal="center" vertical="center"/>
    </xf>
    <xf numFmtId="0" fontId="10" fillId="10" borderId="221" xfId="0" applyFont="1" applyFill="1" applyBorder="1" applyAlignment="1">
      <alignment horizontal="center" vertical="center" wrapText="1"/>
    </xf>
    <xf numFmtId="1" fontId="9" fillId="15" borderId="277" xfId="0" applyNumberFormat="1" applyFont="1" applyFill="1" applyBorder="1" applyAlignment="1">
      <alignment horizontal="center" vertical="center"/>
    </xf>
    <xf numFmtId="1" fontId="9" fillId="10" borderId="333" xfId="0" applyNumberFormat="1" applyFont="1" applyFill="1" applyBorder="1" applyAlignment="1">
      <alignment horizontal="center" vertical="center" wrapText="1"/>
    </xf>
    <xf numFmtId="1" fontId="9" fillId="15" borderId="334" xfId="0" applyNumberFormat="1" applyFont="1" applyFill="1" applyBorder="1" applyAlignment="1">
      <alignment vertical="center"/>
    </xf>
    <xf numFmtId="1" fontId="9" fillId="16" borderId="334" xfId="0" applyNumberFormat="1" applyFont="1" applyFill="1" applyBorder="1" applyAlignment="1">
      <alignment vertical="center"/>
    </xf>
    <xf numFmtId="1" fontId="9" fillId="0" borderId="102" xfId="0" applyNumberFormat="1" applyFont="1" applyFill="1" applyBorder="1" applyAlignment="1">
      <alignment horizontal="center" vertical="center" wrapText="1"/>
    </xf>
    <xf numFmtId="1" fontId="11" fillId="0" borderId="102" xfId="0" applyNumberFormat="1" applyFont="1" applyFill="1" applyBorder="1" applyAlignment="1">
      <alignment horizontal="center" vertical="center" wrapText="1"/>
    </xf>
    <xf numFmtId="1" fontId="3" fillId="18" borderId="104" xfId="0" applyNumberFormat="1" applyFont="1" applyFill="1" applyBorder="1" applyAlignment="1">
      <alignment horizontal="center" vertical="center" wrapText="1"/>
    </xf>
    <xf numFmtId="0" fontId="11" fillId="0" borderId="335" xfId="3" applyFont="1" applyFill="1" applyBorder="1" applyAlignment="1" applyProtection="1">
      <alignment horizontal="center" vertical="center" wrapText="1"/>
    </xf>
    <xf numFmtId="1" fontId="17" fillId="8" borderId="336" xfId="0" applyNumberFormat="1" applyFont="1" applyFill="1" applyBorder="1" applyAlignment="1">
      <alignment horizontal="center" vertical="center" wrapText="1"/>
    </xf>
    <xf numFmtId="0" fontId="4" fillId="19" borderId="336" xfId="3" applyFont="1" applyFill="1" applyBorder="1" applyAlignment="1" applyProtection="1">
      <alignment horizontal="center" vertical="center" wrapText="1"/>
    </xf>
    <xf numFmtId="1" fontId="9" fillId="23" borderId="334" xfId="0" applyNumberFormat="1" applyFont="1" applyFill="1" applyBorder="1" applyAlignment="1">
      <alignment vertical="center"/>
    </xf>
    <xf numFmtId="1" fontId="10" fillId="10" borderId="337" xfId="0" applyNumberFormat="1" applyFont="1" applyFill="1" applyBorder="1" applyAlignment="1">
      <alignment horizontal="center" vertical="center" wrapText="1"/>
    </xf>
    <xf numFmtId="1" fontId="9" fillId="10" borderId="0" xfId="0" applyNumberFormat="1" applyFont="1" applyFill="1" applyBorder="1" applyAlignment="1">
      <alignment horizontal="center" vertical="center" wrapText="1"/>
    </xf>
    <xf numFmtId="0" fontId="10" fillId="10" borderId="68" xfId="0" applyNumberFormat="1" applyFont="1" applyFill="1" applyBorder="1" applyAlignment="1">
      <alignment horizontal="center" vertical="center" wrapText="1"/>
    </xf>
    <xf numFmtId="1" fontId="10" fillId="10" borderId="335" xfId="0" applyNumberFormat="1" applyFont="1" applyFill="1" applyBorder="1" applyAlignment="1">
      <alignment horizontal="center" vertical="center" wrapText="1"/>
    </xf>
    <xf numFmtId="1" fontId="17" fillId="4" borderId="102" xfId="0" applyNumberFormat="1" applyFont="1" applyFill="1" applyBorder="1" applyAlignment="1">
      <alignment horizontal="center" vertical="center" wrapText="1"/>
    </xf>
    <xf numFmtId="1" fontId="17" fillId="19" borderId="336" xfId="0" applyNumberFormat="1" applyFont="1" applyFill="1" applyBorder="1" applyAlignment="1">
      <alignment horizontal="center" vertical="center" wrapText="1"/>
    </xf>
    <xf numFmtId="0" fontId="11" fillId="10" borderId="336" xfId="3" applyFont="1" applyFill="1" applyBorder="1" applyAlignment="1" applyProtection="1">
      <alignment horizontal="center" vertical="center" wrapText="1"/>
    </xf>
    <xf numFmtId="1" fontId="9" fillId="10" borderId="102" xfId="0" applyNumberFormat="1" applyFont="1" applyFill="1" applyBorder="1" applyAlignment="1">
      <alignment horizontal="center" vertical="center" wrapText="1"/>
    </xf>
    <xf numFmtId="0" fontId="10" fillId="10" borderId="335" xfId="3" applyFont="1" applyFill="1" applyBorder="1" applyAlignment="1" applyProtection="1">
      <alignment horizontal="center" vertical="center" wrapText="1"/>
    </xf>
    <xf numFmtId="49" fontId="11" fillId="0" borderId="335" xfId="3" applyNumberFormat="1" applyFont="1" applyFill="1" applyBorder="1" applyAlignment="1" applyProtection="1">
      <alignment horizontal="center" vertical="center" wrapText="1"/>
    </xf>
    <xf numFmtId="0" fontId="11" fillId="20" borderId="335" xfId="3" applyFont="1" applyFill="1" applyBorder="1" applyAlignment="1" applyProtection="1">
      <alignment horizontal="center" vertical="center" wrapText="1"/>
    </xf>
    <xf numFmtId="0" fontId="17" fillId="4" borderId="336" xfId="3" applyFont="1" applyFill="1" applyBorder="1" applyAlignment="1" applyProtection="1">
      <alignment horizontal="center" vertical="center" wrapText="1"/>
    </xf>
    <xf numFmtId="0" fontId="11" fillId="10" borderId="335" xfId="3" applyFont="1" applyFill="1" applyBorder="1" applyAlignment="1" applyProtection="1">
      <alignment horizontal="center" vertical="center" wrapText="1"/>
    </xf>
    <xf numFmtId="1" fontId="10" fillId="10" borderId="104" xfId="0" applyNumberFormat="1" applyFont="1" applyFill="1" applyBorder="1" applyAlignment="1">
      <alignment horizontal="center" vertical="center" wrapText="1"/>
    </xf>
    <xf numFmtId="0" fontId="31" fillId="27" borderId="336" xfId="3" applyFont="1" applyFill="1" applyBorder="1" applyAlignment="1" applyProtection="1">
      <alignment horizontal="center" vertical="center" wrapText="1"/>
    </xf>
    <xf numFmtId="1" fontId="3" fillId="11" borderId="339" xfId="0" applyNumberFormat="1" applyFont="1" applyFill="1" applyBorder="1" applyAlignment="1">
      <alignment horizontal="center" vertical="center" wrapText="1"/>
    </xf>
    <xf numFmtId="1" fontId="17" fillId="19" borderId="339" xfId="0" applyNumberFormat="1" applyFont="1" applyFill="1" applyBorder="1" applyAlignment="1">
      <alignment horizontal="center" vertical="center" wrapText="1"/>
    </xf>
    <xf numFmtId="1" fontId="17" fillId="8" borderId="339" xfId="0" applyNumberFormat="1" applyFont="1" applyFill="1" applyBorder="1" applyAlignment="1">
      <alignment horizontal="center" vertical="center" wrapText="1"/>
    </xf>
    <xf numFmtId="0" fontId="4" fillId="19" borderId="339" xfId="3" applyFont="1" applyFill="1" applyBorder="1" applyAlignment="1" applyProtection="1">
      <alignment horizontal="center" vertical="center" wrapText="1"/>
    </xf>
    <xf numFmtId="1" fontId="17" fillId="28" borderId="339" xfId="0" applyNumberFormat="1" applyFont="1" applyFill="1" applyBorder="1" applyAlignment="1">
      <alignment horizontal="center" vertical="center" wrapText="1"/>
    </xf>
    <xf numFmtId="1" fontId="9" fillId="8" borderId="104" xfId="0" applyNumberFormat="1" applyFont="1" applyFill="1" applyBorder="1" applyAlignment="1">
      <alignment horizontal="center" vertical="center" wrapText="1"/>
    </xf>
    <xf numFmtId="0" fontId="11" fillId="11" borderId="336" xfId="3" applyFont="1" applyFill="1" applyBorder="1" applyAlignment="1" applyProtection="1">
      <alignment horizontal="center" vertical="center" wrapText="1"/>
    </xf>
    <xf numFmtId="1" fontId="9" fillId="10" borderId="104" xfId="0" applyNumberFormat="1" applyFont="1" applyFill="1" applyBorder="1" applyAlignment="1">
      <alignment horizontal="center" vertical="center" wrapText="1"/>
    </xf>
    <xf numFmtId="1" fontId="9" fillId="10" borderId="337" xfId="0" applyNumberFormat="1" applyFont="1" applyFill="1" applyBorder="1" applyAlignment="1">
      <alignment horizontal="center" vertical="center" wrapText="1"/>
    </xf>
    <xf numFmtId="1" fontId="3" fillId="17" borderId="341" xfId="0" applyNumberFormat="1" applyFont="1" applyFill="1" applyBorder="1" applyAlignment="1">
      <alignment horizontal="center" vertical="center" wrapText="1"/>
    </xf>
    <xf numFmtId="1" fontId="3" fillId="17" borderId="336" xfId="0" applyNumberFormat="1" applyFont="1" applyFill="1" applyBorder="1" applyAlignment="1">
      <alignment horizontal="center" vertical="center" wrapText="1"/>
    </xf>
    <xf numFmtId="1" fontId="3" fillId="17" borderId="342" xfId="0" applyNumberFormat="1" applyFont="1" applyFill="1" applyBorder="1" applyAlignment="1">
      <alignment horizontal="center" vertical="center" wrapText="1"/>
    </xf>
    <xf numFmtId="1" fontId="9" fillId="10" borderId="343" xfId="0" applyNumberFormat="1" applyFont="1" applyFill="1" applyBorder="1" applyAlignment="1">
      <alignment horizontal="center" vertical="center" wrapText="1"/>
    </xf>
    <xf numFmtId="1" fontId="9" fillId="8" borderId="343" xfId="0" applyNumberFormat="1" applyFont="1" applyFill="1" applyBorder="1" applyAlignment="1">
      <alignment horizontal="center" vertical="center" wrapText="1"/>
    </xf>
    <xf numFmtId="1" fontId="9" fillId="15" borderId="344" xfId="0" applyNumberFormat="1" applyFont="1" applyFill="1" applyBorder="1" applyAlignment="1">
      <alignment vertical="center"/>
    </xf>
    <xf numFmtId="1" fontId="9" fillId="16" borderId="344" xfId="0" applyNumberFormat="1" applyFont="1" applyFill="1" applyBorder="1" applyAlignment="1">
      <alignment vertical="center"/>
    </xf>
    <xf numFmtId="1" fontId="3" fillId="18" borderId="343" xfId="0" applyNumberFormat="1" applyFont="1" applyFill="1" applyBorder="1" applyAlignment="1">
      <alignment horizontal="center" vertical="center" wrapText="1"/>
    </xf>
    <xf numFmtId="1" fontId="3" fillId="11" borderId="336" xfId="0" applyNumberFormat="1" applyFont="1" applyFill="1" applyBorder="1" applyAlignment="1">
      <alignment horizontal="center" vertical="center" wrapText="1"/>
    </xf>
    <xf numFmtId="0" fontId="10" fillId="10" borderId="345" xfId="3" applyFont="1" applyFill="1" applyBorder="1" applyAlignment="1" applyProtection="1">
      <alignment horizontal="center" vertical="center" wrapText="1"/>
    </xf>
    <xf numFmtId="1" fontId="17" fillId="0" borderId="345" xfId="0" applyNumberFormat="1" applyFont="1" applyFill="1" applyBorder="1" applyAlignment="1">
      <alignment horizontal="center" vertical="center" wrapText="1"/>
    </xf>
    <xf numFmtId="0" fontId="11" fillId="20" borderId="345" xfId="3" applyFont="1" applyFill="1" applyBorder="1" applyAlignment="1" applyProtection="1">
      <alignment horizontal="center" vertical="center" wrapText="1"/>
    </xf>
    <xf numFmtId="0" fontId="11" fillId="19" borderId="339" xfId="3" applyFont="1" applyFill="1" applyBorder="1" applyAlignment="1" applyProtection="1">
      <alignment horizontal="center" vertical="center" wrapText="1"/>
    </xf>
    <xf numFmtId="0" fontId="11" fillId="10" borderId="339" xfId="3" applyFont="1" applyFill="1" applyBorder="1" applyAlignment="1" applyProtection="1">
      <alignment horizontal="center" vertical="center" wrapText="1"/>
    </xf>
    <xf numFmtId="1" fontId="10" fillId="10" borderId="345" xfId="0" applyNumberFormat="1" applyFont="1" applyFill="1" applyBorder="1" applyAlignment="1">
      <alignment horizontal="center" vertical="center" wrapText="1"/>
    </xf>
    <xf numFmtId="0" fontId="31" fillId="27" borderId="339" xfId="3" applyFont="1" applyFill="1" applyBorder="1" applyAlignment="1" applyProtection="1">
      <alignment horizontal="center" vertical="center" wrapText="1"/>
    </xf>
    <xf numFmtId="1" fontId="10" fillId="10" borderId="334" xfId="0" applyNumberFormat="1" applyFont="1" applyFill="1" applyBorder="1" applyAlignment="1">
      <alignment horizontal="center" vertical="center" wrapText="1"/>
    </xf>
    <xf numFmtId="1" fontId="10" fillId="10" borderId="101" xfId="0" applyNumberFormat="1" applyFont="1" applyFill="1" applyBorder="1" applyAlignment="1">
      <alignment horizontal="center" vertical="center" wrapText="1"/>
    </xf>
    <xf numFmtId="1" fontId="11" fillId="0" borderId="101" xfId="0" applyNumberFormat="1" applyFont="1" applyFill="1" applyBorder="1" applyAlignment="1">
      <alignment horizontal="center" vertical="center" wrapText="1"/>
    </xf>
    <xf numFmtId="1" fontId="10" fillId="10" borderId="339" xfId="0" applyNumberFormat="1" applyFont="1" applyFill="1" applyBorder="1" applyAlignment="1">
      <alignment horizontal="center" vertical="center" wrapText="1"/>
    </xf>
    <xf numFmtId="0" fontId="10" fillId="10" borderId="339" xfId="3" applyFont="1" applyFill="1" applyBorder="1" applyAlignment="1" applyProtection="1">
      <alignment horizontal="center" vertical="center" wrapText="1"/>
    </xf>
    <xf numFmtId="0" fontId="10" fillId="10" borderId="339" xfId="0" applyNumberFormat="1" applyFont="1" applyFill="1" applyBorder="1" applyAlignment="1">
      <alignment vertical="center" wrapText="1"/>
    </xf>
    <xf numFmtId="0" fontId="11" fillId="0" borderId="339" xfId="3" applyFont="1" applyFill="1" applyBorder="1" applyAlignment="1" applyProtection="1">
      <alignment horizontal="center" vertical="center" wrapText="1"/>
    </xf>
    <xf numFmtId="1" fontId="11" fillId="0" borderId="339" xfId="0" applyNumberFormat="1" applyFont="1" applyFill="1" applyBorder="1" applyAlignment="1">
      <alignment horizontal="center" vertical="center" wrapText="1"/>
    </xf>
    <xf numFmtId="1" fontId="9" fillId="10" borderId="339" xfId="0" applyNumberFormat="1" applyFont="1" applyFill="1" applyBorder="1" applyAlignment="1">
      <alignment horizontal="center" vertical="center" wrapText="1"/>
    </xf>
    <xf numFmtId="1" fontId="17" fillId="0" borderId="102" xfId="0" applyNumberFormat="1" applyFont="1" applyFill="1" applyBorder="1" applyAlignment="1">
      <alignment horizontal="center" vertical="center" wrapText="1"/>
    </xf>
    <xf numFmtId="1" fontId="17" fillId="0" borderId="317" xfId="0" applyNumberFormat="1" applyFont="1" applyFill="1" applyBorder="1" applyAlignment="1">
      <alignment horizontal="center" vertical="center" wrapText="1"/>
    </xf>
    <xf numFmtId="1" fontId="9" fillId="10" borderId="334" xfId="0" applyNumberFormat="1" applyFont="1" applyFill="1" applyBorder="1" applyAlignment="1">
      <alignment horizontal="center" vertical="center" wrapText="1"/>
    </xf>
    <xf numFmtId="0" fontId="11" fillId="20" borderId="68" xfId="3" applyFont="1" applyFill="1" applyBorder="1" applyAlignment="1" applyProtection="1">
      <alignment horizontal="center" vertical="center" wrapText="1"/>
    </xf>
    <xf numFmtId="0" fontId="11" fillId="20" borderId="339" xfId="3" applyFont="1" applyFill="1" applyBorder="1" applyAlignment="1" applyProtection="1">
      <alignment horizontal="center" vertical="center" wrapText="1"/>
    </xf>
    <xf numFmtId="0" fontId="10" fillId="0" borderId="339" xfId="0" applyFont="1" applyBorder="1" applyAlignment="1">
      <alignment vertical="center" wrapText="1"/>
    </xf>
    <xf numFmtId="1" fontId="9" fillId="10" borderId="101" xfId="0" applyNumberFormat="1" applyFont="1" applyFill="1" applyBorder="1" applyAlignment="1">
      <alignment horizontal="center" vertical="center" wrapText="1"/>
    </xf>
    <xf numFmtId="0" fontId="10" fillId="10" borderId="339" xfId="0" applyFont="1" applyFill="1" applyBorder="1" applyAlignment="1">
      <alignment vertical="center" wrapText="1"/>
    </xf>
    <xf numFmtId="1" fontId="17" fillId="8" borderId="346" xfId="0" applyNumberFormat="1" applyFont="1" applyFill="1" applyBorder="1" applyAlignment="1">
      <alignment horizontal="center" vertical="center" wrapText="1"/>
    </xf>
    <xf numFmtId="0" fontId="4" fillId="19" borderId="346" xfId="3" applyFont="1" applyFill="1" applyBorder="1" applyAlignment="1" applyProtection="1">
      <alignment horizontal="center" vertical="center" wrapText="1"/>
    </xf>
    <xf numFmtId="0" fontId="4" fillId="19" borderId="347" xfId="3" applyFont="1" applyFill="1" applyBorder="1" applyAlignment="1" applyProtection="1">
      <alignment horizontal="center" vertical="center" wrapText="1"/>
    </xf>
    <xf numFmtId="1" fontId="17" fillId="8" borderId="335" xfId="0" applyNumberFormat="1" applyFont="1" applyFill="1" applyBorder="1" applyAlignment="1">
      <alignment horizontal="center" vertical="center" wrapText="1"/>
    </xf>
    <xf numFmtId="0" fontId="4" fillId="19" borderId="335" xfId="3" applyFont="1" applyFill="1" applyBorder="1" applyAlignment="1" applyProtection="1">
      <alignment horizontal="center" vertical="center" wrapText="1"/>
    </xf>
    <xf numFmtId="0" fontId="4" fillId="19" borderId="345" xfId="3" applyFont="1" applyFill="1" applyBorder="1" applyAlignment="1" applyProtection="1">
      <alignment horizontal="center" vertical="center" wrapText="1"/>
    </xf>
    <xf numFmtId="0" fontId="9" fillId="10" borderId="334" xfId="0" applyNumberFormat="1" applyFont="1" applyFill="1" applyBorder="1" applyAlignment="1">
      <alignment horizontal="center" vertical="center" wrapText="1"/>
    </xf>
    <xf numFmtId="1" fontId="17" fillId="19" borderId="347" xfId="0" applyNumberFormat="1" applyFont="1" applyFill="1" applyBorder="1" applyAlignment="1">
      <alignment horizontal="center" vertical="center" wrapText="1"/>
    </xf>
    <xf numFmtId="0" fontId="9" fillId="0" borderId="339" xfId="0" applyNumberFormat="1" applyFont="1" applyBorder="1" applyAlignment="1">
      <alignment vertical="center" wrapText="1"/>
    </xf>
    <xf numFmtId="0" fontId="9" fillId="10" borderId="339" xfId="0" applyNumberFormat="1" applyFont="1" applyFill="1" applyBorder="1" applyAlignment="1">
      <alignment horizontal="center" vertical="center" wrapText="1"/>
    </xf>
    <xf numFmtId="0" fontId="11" fillId="10" borderId="348" xfId="3" applyFont="1" applyFill="1" applyBorder="1" applyAlignment="1" applyProtection="1">
      <alignment horizontal="center" vertical="center" wrapText="1"/>
    </xf>
    <xf numFmtId="0" fontId="11" fillId="20" borderId="348" xfId="3" applyFont="1" applyFill="1" applyBorder="1" applyAlignment="1" applyProtection="1">
      <alignment horizontal="center" vertical="center" wrapText="1"/>
    </xf>
    <xf numFmtId="1" fontId="11" fillId="10" borderId="334" xfId="0" applyNumberFormat="1" applyFont="1" applyFill="1" applyBorder="1" applyAlignment="1">
      <alignment horizontal="center" vertical="center" wrapText="1"/>
    </xf>
    <xf numFmtId="1" fontId="11" fillId="10" borderId="101" xfId="0" applyNumberFormat="1" applyFont="1" applyFill="1" applyBorder="1" applyAlignment="1">
      <alignment horizontal="center" vertical="center" wrapText="1"/>
    </xf>
    <xf numFmtId="1" fontId="17" fillId="19" borderId="345" xfId="0" applyNumberFormat="1" applyFont="1" applyFill="1" applyBorder="1" applyAlignment="1">
      <alignment horizontal="center" vertical="center" wrapText="1"/>
    </xf>
    <xf numFmtId="0" fontId="17" fillId="4" borderId="339" xfId="3" applyFont="1" applyFill="1" applyBorder="1" applyAlignment="1" applyProtection="1">
      <alignment horizontal="center" vertical="center" wrapText="1"/>
    </xf>
    <xf numFmtId="1" fontId="11" fillId="10" borderId="339" xfId="0" applyNumberFormat="1" applyFont="1" applyFill="1" applyBorder="1" applyAlignment="1">
      <alignment horizontal="center" vertical="center" wrapText="1"/>
    </xf>
    <xf numFmtId="1" fontId="9" fillId="15" borderId="349" xfId="0" applyNumberFormat="1" applyFont="1" applyFill="1" applyBorder="1" applyAlignment="1">
      <alignment vertical="center"/>
    </xf>
    <xf numFmtId="1" fontId="3" fillId="24" borderId="339" xfId="0" applyNumberFormat="1" applyFont="1" applyFill="1" applyBorder="1" applyAlignment="1">
      <alignment horizontal="center" vertical="center" wrapText="1"/>
    </xf>
    <xf numFmtId="1" fontId="17" fillId="4" borderId="334" xfId="0" applyNumberFormat="1" applyFont="1" applyFill="1" applyBorder="1" applyAlignment="1">
      <alignment horizontal="center" vertical="center" wrapText="1"/>
    </xf>
    <xf numFmtId="0" fontId="17" fillId="4" borderId="345" xfId="3" applyFont="1" applyFill="1" applyBorder="1" applyAlignment="1" applyProtection="1">
      <alignment horizontal="center" vertical="center" wrapText="1"/>
    </xf>
    <xf numFmtId="1" fontId="17" fillId="4" borderId="339" xfId="0" applyNumberFormat="1" applyFont="1" applyFill="1" applyBorder="1" applyAlignment="1">
      <alignment horizontal="center" vertical="center" wrapText="1"/>
    </xf>
    <xf numFmtId="1" fontId="17" fillId="8" borderId="350" xfId="0" applyNumberFormat="1" applyFont="1" applyFill="1" applyBorder="1" applyAlignment="1">
      <alignment horizontal="center" vertical="center" wrapText="1"/>
    </xf>
    <xf numFmtId="1" fontId="9" fillId="10" borderId="344" xfId="0" applyNumberFormat="1" applyFont="1" applyFill="1" applyBorder="1" applyAlignment="1">
      <alignment horizontal="center" vertical="center" wrapText="1"/>
    </xf>
    <xf numFmtId="1" fontId="17" fillId="8" borderId="345" xfId="0" applyNumberFormat="1" applyFont="1" applyFill="1" applyBorder="1" applyAlignment="1">
      <alignment horizontal="center" vertical="center" wrapText="1"/>
    </xf>
    <xf numFmtId="1" fontId="3" fillId="18" borderId="22" xfId="0" applyNumberFormat="1" applyFont="1" applyFill="1" applyBorder="1" applyAlignment="1">
      <alignment horizontal="center" vertical="center" wrapText="1"/>
    </xf>
    <xf numFmtId="1" fontId="10" fillId="10" borderId="344" xfId="0" applyNumberFormat="1" applyFont="1" applyFill="1" applyBorder="1" applyAlignment="1">
      <alignment horizontal="center" vertical="center" wrapText="1"/>
    </xf>
    <xf numFmtId="1" fontId="17" fillId="4" borderId="344" xfId="0" applyNumberFormat="1" applyFont="1" applyFill="1" applyBorder="1" applyAlignment="1">
      <alignment horizontal="center" vertical="center" wrapText="1"/>
    </xf>
    <xf numFmtId="0" fontId="10" fillId="10" borderId="347" xfId="3" applyNumberFormat="1" applyFont="1" applyFill="1" applyBorder="1" applyAlignment="1" applyProtection="1">
      <alignment horizontal="center" vertical="center" wrapText="1"/>
    </xf>
    <xf numFmtId="49" fontId="4" fillId="8" borderId="347" xfId="3" applyNumberFormat="1" applyFont="1" applyFill="1" applyBorder="1" applyAlignment="1" applyProtection="1">
      <alignment horizontal="center" vertical="center" wrapText="1"/>
    </xf>
    <xf numFmtId="1" fontId="9" fillId="16" borderId="23" xfId="0" applyNumberFormat="1" applyFont="1" applyFill="1" applyBorder="1" applyAlignment="1">
      <alignment vertical="center"/>
    </xf>
    <xf numFmtId="0" fontId="10" fillId="10" borderId="351" xfId="3" applyFont="1" applyFill="1" applyBorder="1" applyAlignment="1" applyProtection="1">
      <alignment horizontal="center" vertical="center" wrapText="1"/>
    </xf>
    <xf numFmtId="0" fontId="17" fillId="4" borderId="340" xfId="3" applyFont="1" applyFill="1" applyBorder="1" applyAlignment="1" applyProtection="1">
      <alignment horizontal="center" vertical="center" wrapText="1"/>
    </xf>
    <xf numFmtId="1" fontId="10" fillId="10" borderId="352" xfId="0" applyNumberFormat="1" applyFont="1" applyFill="1" applyBorder="1" applyAlignment="1">
      <alignment horizontal="center" vertical="center" wrapText="1"/>
    </xf>
    <xf numFmtId="0" fontId="4" fillId="19" borderId="350" xfId="3" applyFont="1" applyFill="1" applyBorder="1" applyAlignment="1" applyProtection="1">
      <alignment horizontal="center" vertical="center" wrapText="1"/>
    </xf>
    <xf numFmtId="1" fontId="11" fillId="10" borderId="344" xfId="0" applyNumberFormat="1" applyFont="1" applyFill="1" applyBorder="1" applyAlignment="1">
      <alignment horizontal="center" vertical="center" wrapText="1"/>
    </xf>
    <xf numFmtId="1" fontId="17" fillId="8" borderId="347" xfId="0" applyNumberFormat="1" applyFont="1" applyFill="1" applyBorder="1" applyAlignment="1">
      <alignment horizontal="center" vertical="center" wrapText="1"/>
    </xf>
    <xf numFmtId="1" fontId="17" fillId="19" borderId="350" xfId="0" applyNumberFormat="1" applyFont="1" applyFill="1" applyBorder="1" applyAlignment="1">
      <alignment horizontal="center" vertical="center" wrapText="1"/>
    </xf>
    <xf numFmtId="1" fontId="3" fillId="18" borderId="344" xfId="0" applyNumberFormat="1" applyFont="1" applyFill="1" applyBorder="1" applyAlignment="1">
      <alignment horizontal="center" vertical="center" wrapText="1"/>
    </xf>
    <xf numFmtId="1" fontId="3" fillId="11" borderId="347" xfId="0" applyNumberFormat="1" applyFont="1" applyFill="1" applyBorder="1" applyAlignment="1">
      <alignment horizontal="center" vertical="center" wrapText="1"/>
    </xf>
    <xf numFmtId="0" fontId="10" fillId="0" borderId="348" xfId="3" applyFont="1" applyFill="1" applyBorder="1" applyAlignment="1" applyProtection="1">
      <alignment horizontal="center" vertical="center" wrapText="1"/>
    </xf>
    <xf numFmtId="0" fontId="10" fillId="10" borderId="348" xfId="3" applyFont="1" applyFill="1" applyBorder="1" applyAlignment="1" applyProtection="1">
      <alignment horizontal="center" vertical="center" wrapText="1"/>
    </xf>
    <xf numFmtId="0" fontId="11" fillId="20" borderId="353" xfId="3" applyFont="1" applyFill="1" applyBorder="1" applyAlignment="1" applyProtection="1">
      <alignment horizontal="center" vertical="center" wrapText="1"/>
    </xf>
    <xf numFmtId="1" fontId="3" fillId="11" borderId="345" xfId="0" applyNumberFormat="1" applyFont="1" applyFill="1" applyBorder="1" applyAlignment="1">
      <alignment horizontal="center" vertical="center" wrapText="1"/>
    </xf>
    <xf numFmtId="0" fontId="10" fillId="10" borderId="345" xfId="0" applyFont="1" applyFill="1" applyBorder="1" applyAlignment="1">
      <alignment vertical="center" wrapText="1"/>
    </xf>
    <xf numFmtId="1" fontId="9" fillId="16" borderId="339" xfId="0" applyNumberFormat="1" applyFont="1" applyFill="1" applyBorder="1" applyAlignment="1">
      <alignment vertical="center"/>
    </xf>
    <xf numFmtId="1" fontId="3" fillId="18" borderId="339" xfId="0" applyNumberFormat="1" applyFont="1" applyFill="1" applyBorder="1" applyAlignment="1">
      <alignment horizontal="center" vertical="center" wrapText="1"/>
    </xf>
    <xf numFmtId="0" fontId="10" fillId="0" borderId="339" xfId="3" applyFont="1" applyFill="1" applyBorder="1" applyAlignment="1" applyProtection="1">
      <alignment horizontal="center" vertical="center" wrapText="1"/>
    </xf>
    <xf numFmtId="0" fontId="17" fillId="4" borderId="335" xfId="3" applyFont="1" applyFill="1" applyBorder="1" applyAlignment="1" applyProtection="1">
      <alignment horizontal="center" vertical="center" wrapText="1"/>
    </xf>
    <xf numFmtId="0" fontId="9" fillId="15" borderId="339" xfId="0" applyNumberFormat="1" applyFont="1" applyFill="1" applyBorder="1" applyAlignment="1">
      <alignment vertical="center"/>
    </xf>
    <xf numFmtId="9" fontId="9" fillId="4" borderId="14" xfId="0" applyNumberFormat="1" applyFont="1" applyFill="1" applyBorder="1" applyAlignment="1">
      <alignment horizontal="center" vertical="center" wrapText="1"/>
    </xf>
    <xf numFmtId="9" fontId="9" fillId="4" borderId="15" xfId="0" applyNumberFormat="1" applyFont="1" applyFill="1" applyBorder="1" applyAlignment="1">
      <alignment horizontal="center" vertical="center" wrapText="1"/>
    </xf>
    <xf numFmtId="0" fontId="17" fillId="4" borderId="221" xfId="3" applyFont="1" applyFill="1" applyBorder="1" applyAlignment="1" applyProtection="1">
      <alignment horizontal="center" vertical="center" wrapText="1"/>
    </xf>
    <xf numFmtId="0" fontId="11" fillId="4" borderId="14" xfId="0" applyFont="1" applyFill="1" applyBorder="1" applyAlignment="1">
      <alignment horizontal="center" vertical="center" wrapText="1"/>
    </xf>
    <xf numFmtId="0" fontId="17" fillId="4" borderId="233" xfId="5" applyNumberFormat="1" applyFont="1" applyFill="1" applyBorder="1" applyAlignment="1">
      <alignment horizontal="center" vertical="center" wrapText="1"/>
    </xf>
    <xf numFmtId="9" fontId="17" fillId="4" borderId="16" xfId="0" applyNumberFormat="1" applyFont="1" applyFill="1" applyBorder="1" applyAlignment="1">
      <alignment horizontal="center" vertical="center" wrapText="1"/>
    </xf>
    <xf numFmtId="0" fontId="17" fillId="10" borderId="4" xfId="0" applyFont="1" applyFill="1" applyBorder="1" applyAlignment="1">
      <alignment horizontal="center" vertical="center" wrapText="1"/>
    </xf>
    <xf numFmtId="0" fontId="17" fillId="4" borderId="182" xfId="3" applyFont="1" applyFill="1" applyBorder="1" applyAlignment="1" applyProtection="1">
      <alignment horizontal="center" vertic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0" fontId="17" fillId="4" borderId="118" xfId="5" applyNumberFormat="1" applyFont="1" applyFill="1" applyBorder="1" applyAlignment="1">
      <alignment horizontal="center" vertical="center" wrapText="1"/>
    </xf>
    <xf numFmtId="9" fontId="11" fillId="7" borderId="118" xfId="4" applyFont="1" applyFill="1" applyBorder="1" applyAlignment="1">
      <alignment horizontal="center" vertical="center" wrapText="1"/>
    </xf>
    <xf numFmtId="0" fontId="11" fillId="7" borderId="118" xfId="5" applyNumberFormat="1" applyFont="1" applyFill="1" applyBorder="1" applyAlignment="1">
      <alignment horizontal="center" vertical="center" wrapText="1"/>
    </xf>
    <xf numFmtId="9" fontId="17" fillId="7" borderId="118" xfId="4" applyFont="1" applyFill="1" applyBorder="1" applyAlignment="1">
      <alignment horizontal="center" vertical="center" wrapText="1"/>
    </xf>
    <xf numFmtId="0" fontId="17" fillId="7" borderId="118" xfId="5" applyNumberFormat="1" applyFont="1" applyFill="1" applyBorder="1" applyAlignment="1">
      <alignment horizontal="center" vertical="center" wrapText="1"/>
    </xf>
    <xf numFmtId="0" fontId="28" fillId="4" borderId="4" xfId="5" applyNumberFormat="1" applyFont="1" applyFill="1" applyBorder="1" applyAlignment="1">
      <alignment horizontal="center" vertical="center" wrapText="1"/>
    </xf>
    <xf numFmtId="9" fontId="17" fillId="4" borderId="118" xfId="4" applyFont="1" applyFill="1" applyBorder="1" applyAlignment="1">
      <alignment horizontal="center" vertical="center" wrapText="1"/>
    </xf>
    <xf numFmtId="0" fontId="17" fillId="4" borderId="98" xfId="0" applyFont="1" applyFill="1" applyBorder="1" applyAlignment="1">
      <alignment horizontal="center" vertical="center"/>
    </xf>
    <xf numFmtId="9" fontId="9" fillId="4" borderId="15" xfId="4" applyFont="1" applyFill="1" applyBorder="1" applyAlignment="1">
      <alignment horizontal="center" vertical="center" wrapText="1"/>
    </xf>
    <xf numFmtId="1" fontId="9" fillId="4" borderId="15" xfId="0" applyNumberFormat="1" applyFont="1" applyFill="1" applyBorder="1" applyAlignment="1">
      <alignment horizontal="center" vertical="center" wrapText="1"/>
    </xf>
    <xf numFmtId="9" fontId="9" fillId="3" borderId="217" xfId="1" applyFont="1" applyFill="1" applyBorder="1" applyAlignment="1">
      <alignment horizontal="center" vertical="center" wrapText="1"/>
    </xf>
    <xf numFmtId="1" fontId="9" fillId="4" borderId="356" xfId="0" applyNumberFormat="1" applyFont="1" applyFill="1" applyBorder="1" applyAlignment="1">
      <alignment horizontal="center" vertical="center" wrapText="1"/>
    </xf>
    <xf numFmtId="9" fontId="9" fillId="3" borderId="217" xfId="4" applyFont="1" applyFill="1" applyBorder="1" applyAlignment="1">
      <alignment horizontal="center" vertical="center" wrapText="1"/>
    </xf>
    <xf numFmtId="9" fontId="11" fillId="4" borderId="4" xfId="4" applyFont="1" applyFill="1" applyBorder="1" applyAlignment="1">
      <alignment horizontal="center" vertical="center" wrapText="1"/>
    </xf>
    <xf numFmtId="0" fontId="17" fillId="4" borderId="272" xfId="0" applyNumberFormat="1" applyFont="1" applyFill="1" applyBorder="1" applyAlignment="1">
      <alignment horizontal="center" vertical="center" wrapText="1"/>
    </xf>
    <xf numFmtId="0" fontId="17" fillId="4" borderId="118" xfId="0" applyNumberFormat="1" applyFont="1" applyFill="1" applyBorder="1" applyAlignment="1">
      <alignment horizontal="center" vertical="center" wrapText="1"/>
    </xf>
    <xf numFmtId="1" fontId="17" fillId="0" borderId="339" xfId="0" applyNumberFormat="1" applyFont="1" applyFill="1" applyBorder="1" applyAlignment="1">
      <alignment horizontal="center" vertical="center" wrapText="1"/>
    </xf>
    <xf numFmtId="0" fontId="17" fillId="0" borderId="118" xfId="0" applyNumberFormat="1" applyFont="1" applyFill="1" applyBorder="1" applyAlignment="1">
      <alignment horizontal="center" vertical="center" wrapText="1"/>
    </xf>
    <xf numFmtId="9" fontId="9" fillId="4" borderId="14" xfId="1" applyFont="1" applyFill="1" applyBorder="1" applyAlignment="1">
      <alignment horizontal="center" vertical="center" wrapText="1"/>
    </xf>
    <xf numFmtId="9" fontId="9" fillId="4" borderId="271" xfId="4" applyFont="1" applyFill="1" applyBorder="1" applyAlignment="1">
      <alignment horizontal="center" vertical="center" wrapText="1"/>
    </xf>
    <xf numFmtId="1" fontId="11" fillId="4" borderId="14" xfId="0" applyNumberFormat="1" applyFont="1" applyFill="1" applyBorder="1" applyAlignment="1">
      <alignment horizontal="center" vertical="center" wrapText="1"/>
    </xf>
    <xf numFmtId="9" fontId="11" fillId="4" borderId="15" xfId="4" applyFont="1" applyFill="1" applyBorder="1" applyAlignment="1">
      <alignment horizontal="center" vertical="center" wrapText="1"/>
    </xf>
    <xf numFmtId="9" fontId="17" fillId="4" borderId="14" xfId="4" applyFont="1" applyFill="1" applyBorder="1" applyAlignment="1">
      <alignment horizontal="center" vertical="center" wrapText="1"/>
    </xf>
    <xf numFmtId="9" fontId="17" fillId="4" borderId="15" xfId="4" applyFont="1" applyFill="1" applyBorder="1" applyAlignment="1">
      <alignment horizontal="center" vertical="center" wrapText="1"/>
    </xf>
    <xf numFmtId="9" fontId="9" fillId="4" borderId="15" xfId="1" applyFont="1" applyFill="1" applyBorder="1" applyAlignment="1">
      <alignment horizontal="center" vertical="center" wrapText="1"/>
    </xf>
    <xf numFmtId="1" fontId="9" fillId="4" borderId="15" xfId="5" applyNumberFormat="1" applyFont="1" applyFill="1" applyBorder="1" applyAlignment="1">
      <alignment horizontal="center" vertical="center" wrapText="1"/>
    </xf>
    <xf numFmtId="0" fontId="9" fillId="4" borderId="105" xfId="0" applyNumberFormat="1" applyFont="1" applyFill="1" applyBorder="1" applyAlignment="1">
      <alignment horizontal="center" vertical="center" wrapText="1"/>
    </xf>
    <xf numFmtId="0" fontId="11" fillId="3" borderId="118" xfId="5" applyNumberFormat="1" applyFont="1" applyFill="1" applyBorder="1" applyAlignment="1">
      <alignment horizontal="center" vertical="center" wrapText="1"/>
    </xf>
    <xf numFmtId="9" fontId="11" fillId="4" borderId="118" xfId="4" applyFont="1" applyFill="1" applyBorder="1" applyAlignment="1">
      <alignment horizontal="center" vertical="center" wrapText="1"/>
    </xf>
    <xf numFmtId="0" fontId="11" fillId="7" borderId="118" xfId="0" applyFont="1" applyFill="1" applyBorder="1" applyAlignment="1">
      <alignment horizontal="center" vertical="center"/>
    </xf>
    <xf numFmtId="0" fontId="17" fillId="4" borderId="161" xfId="0" applyFont="1" applyFill="1" applyBorder="1" applyAlignment="1">
      <alignment horizontal="center" vertical="center"/>
    </xf>
    <xf numFmtId="0" fontId="9" fillId="3" borderId="118" xfId="5" applyNumberFormat="1" applyFont="1" applyFill="1" applyBorder="1" applyAlignment="1">
      <alignment horizontal="center" vertical="center" wrapText="1"/>
    </xf>
    <xf numFmtId="0" fontId="51" fillId="4" borderId="118" xfId="0" applyFont="1" applyFill="1" applyBorder="1" applyAlignment="1">
      <alignment horizontal="center" vertical="center"/>
    </xf>
    <xf numFmtId="9" fontId="9" fillId="7" borderId="118" xfId="4" applyFont="1" applyFill="1" applyBorder="1" applyAlignment="1">
      <alignment horizontal="center" vertical="center" wrapText="1"/>
    </xf>
    <xf numFmtId="0" fontId="9" fillId="7" borderId="118" xfId="5" applyNumberFormat="1" applyFont="1" applyFill="1" applyBorder="1" applyAlignment="1">
      <alignment horizontal="center" vertical="center" wrapText="1"/>
    </xf>
    <xf numFmtId="0" fontId="17" fillId="4" borderId="224" xfId="5" applyNumberFormat="1" applyFont="1" applyFill="1" applyBorder="1" applyAlignment="1">
      <alignment horizontal="center" vertical="center" wrapText="1"/>
    </xf>
    <xf numFmtId="0" fontId="17" fillId="4" borderId="55"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3" borderId="289" xfId="0" applyNumberFormat="1" applyFont="1" applyFill="1" applyBorder="1" applyAlignment="1">
      <alignment horizontal="center" vertical="center" wrapText="1"/>
    </xf>
    <xf numFmtId="0" fontId="3" fillId="3" borderId="284" xfId="0" applyNumberFormat="1" applyFont="1" applyFill="1" applyBorder="1" applyAlignment="1">
      <alignment horizontal="center" vertical="center" wrapText="1"/>
    </xf>
    <xf numFmtId="1" fontId="3" fillId="3" borderId="11" xfId="0" applyNumberFormat="1" applyFont="1" applyFill="1" applyBorder="1" applyAlignment="1">
      <alignment horizontal="center" vertical="center" wrapText="1"/>
    </xf>
    <xf numFmtId="1" fontId="3" fillId="3" borderId="18" xfId="0" applyNumberFormat="1" applyFont="1" applyFill="1" applyBorder="1" applyAlignment="1">
      <alignment horizontal="center" vertical="center" wrapText="1"/>
    </xf>
    <xf numFmtId="0" fontId="4" fillId="3" borderId="284" xfId="0" applyNumberFormat="1" applyFont="1" applyFill="1" applyBorder="1" applyAlignment="1">
      <alignment horizontal="center" vertical="center" wrapText="1"/>
    </xf>
    <xf numFmtId="1" fontId="4" fillId="3" borderId="11" xfId="0" applyNumberFormat="1" applyFont="1" applyFill="1" applyBorder="1" applyAlignment="1">
      <alignment horizontal="center" vertical="center" wrapText="1"/>
    </xf>
    <xf numFmtId="1" fontId="4" fillId="3" borderId="18" xfId="0" applyNumberFormat="1" applyFont="1" applyFill="1" applyBorder="1" applyAlignment="1">
      <alignment horizontal="center" vertical="center" wrapText="1"/>
    </xf>
    <xf numFmtId="0" fontId="3" fillId="3" borderId="285" xfId="0" applyNumberFormat="1" applyFont="1" applyFill="1" applyBorder="1" applyAlignment="1">
      <alignment horizontal="center" vertical="center" wrapText="1"/>
    </xf>
    <xf numFmtId="1" fontId="3" fillId="3" borderId="11" xfId="0" applyNumberFormat="1" applyFont="1" applyFill="1" applyBorder="1" applyAlignment="1">
      <alignment horizontal="center" vertical="center"/>
    </xf>
    <xf numFmtId="1" fontId="3" fillId="3" borderId="18" xfId="0" applyNumberFormat="1" applyFont="1" applyFill="1" applyBorder="1" applyAlignment="1">
      <alignment horizontal="center" vertical="center"/>
    </xf>
    <xf numFmtId="20" fontId="3" fillId="3" borderId="11" xfId="0" applyNumberFormat="1" applyFont="1" applyFill="1" applyBorder="1" applyAlignment="1">
      <alignment horizontal="center" vertical="center" wrapText="1"/>
    </xf>
    <xf numFmtId="20" fontId="3" fillId="3" borderId="18" xfId="0" applyNumberFormat="1" applyFont="1" applyFill="1" applyBorder="1" applyAlignment="1">
      <alignment horizontal="center" vertical="center" wrapText="1"/>
    </xf>
    <xf numFmtId="0" fontId="3" fillId="3" borderId="286" xfId="0" applyNumberFormat="1" applyFont="1" applyFill="1" applyBorder="1" applyAlignment="1">
      <alignment horizontal="center" vertical="center" wrapText="1"/>
    </xf>
    <xf numFmtId="1" fontId="3" fillId="3" borderId="12" xfId="0" applyNumberFormat="1" applyFont="1" applyFill="1" applyBorder="1" applyAlignment="1">
      <alignment horizontal="center" vertical="center" wrapText="1"/>
    </xf>
    <xf numFmtId="1" fontId="3" fillId="3" borderId="19" xfId="0" applyNumberFormat="1" applyFont="1" applyFill="1" applyBorder="1" applyAlignment="1">
      <alignment horizontal="center" vertical="center" wrapText="1"/>
    </xf>
    <xf numFmtId="0" fontId="4" fillId="3" borderId="49" xfId="0" applyNumberFormat="1" applyFont="1" applyFill="1" applyBorder="1" applyAlignment="1">
      <alignment horizontal="center" vertical="center" wrapText="1"/>
    </xf>
    <xf numFmtId="0" fontId="4" fillId="3" borderId="17" xfId="0" applyNumberFormat="1" applyFont="1" applyFill="1" applyBorder="1" applyAlignment="1">
      <alignment horizontal="center" vertical="center" wrapText="1"/>
    </xf>
    <xf numFmtId="0" fontId="4" fillId="3" borderId="24" xfId="0" applyNumberFormat="1" applyFont="1" applyFill="1" applyBorder="1" applyAlignment="1">
      <alignment horizontal="center" vertical="center" wrapText="1"/>
    </xf>
    <xf numFmtId="0" fontId="5" fillId="3" borderId="289" xfId="0" applyFont="1" applyFill="1" applyBorder="1" applyAlignment="1">
      <alignment horizontal="center" vertical="center"/>
    </xf>
    <xf numFmtId="0" fontId="5" fillId="7" borderId="289" xfId="0" applyFont="1" applyFill="1" applyBorder="1" applyAlignment="1">
      <alignment horizontal="center" vertical="center"/>
    </xf>
    <xf numFmtId="1" fontId="9" fillId="12" borderId="295" xfId="0" applyNumberFormat="1" applyFont="1" applyFill="1" applyBorder="1" applyAlignment="1">
      <alignment horizontal="center" vertical="center" wrapText="1"/>
    </xf>
    <xf numFmtId="1" fontId="9" fillId="12" borderId="296" xfId="0" applyNumberFormat="1" applyFont="1" applyFill="1" applyBorder="1" applyAlignment="1">
      <alignment horizontal="center" vertical="center" wrapText="1"/>
    </xf>
    <xf numFmtId="0" fontId="4" fillId="3" borderId="286" xfId="0" applyNumberFormat="1" applyFont="1" applyFill="1" applyBorder="1" applyAlignment="1">
      <alignment horizontal="center" vertical="center" wrapText="1"/>
    </xf>
    <xf numFmtId="0" fontId="4" fillId="3" borderId="12" xfId="0" applyNumberFormat="1" applyFont="1" applyFill="1" applyBorder="1" applyAlignment="1">
      <alignment horizontal="center" vertical="center" wrapText="1"/>
    </xf>
    <xf numFmtId="0" fontId="4" fillId="3" borderId="20" xfId="0" applyNumberFormat="1" applyFont="1" applyFill="1" applyBorder="1" applyAlignment="1">
      <alignment horizontal="center" vertical="center" wrapText="1"/>
    </xf>
    <xf numFmtId="0" fontId="49" fillId="3" borderId="330" xfId="0" applyNumberFormat="1" applyFont="1" applyFill="1" applyBorder="1" applyAlignment="1">
      <alignment horizontal="center" vertical="center" wrapText="1"/>
    </xf>
    <xf numFmtId="0" fontId="49" fillId="3" borderId="338" xfId="0" applyNumberFormat="1" applyFont="1" applyFill="1" applyBorder="1" applyAlignment="1">
      <alignment horizontal="center" vertical="center" wrapText="1"/>
    </xf>
    <xf numFmtId="0" fontId="49" fillId="3" borderId="331" xfId="0" applyNumberFormat="1" applyFont="1" applyFill="1" applyBorder="1" applyAlignment="1">
      <alignment horizontal="center" vertical="center" wrapText="1"/>
    </xf>
    <xf numFmtId="0" fontId="49" fillId="3" borderId="331" xfId="0" applyNumberFormat="1" applyFont="1" applyFill="1" applyBorder="1" applyAlignment="1">
      <alignment horizontal="center" vertical="center"/>
    </xf>
    <xf numFmtId="0" fontId="49" fillId="3" borderId="338" xfId="0" applyNumberFormat="1" applyFont="1" applyFill="1" applyBorder="1" applyAlignment="1">
      <alignment horizontal="center" vertical="center"/>
    </xf>
    <xf numFmtId="0" fontId="49" fillId="3" borderId="332"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5" fillId="3" borderId="6" xfId="0" applyNumberFormat="1" applyFont="1" applyFill="1" applyBorder="1" applyAlignment="1">
      <alignment horizontal="center" vertical="center"/>
    </xf>
    <xf numFmtId="0" fontId="5" fillId="3" borderId="9" xfId="0" applyNumberFormat="1" applyFont="1" applyFill="1" applyBorder="1" applyAlignment="1">
      <alignment horizontal="center" vertical="center"/>
    </xf>
    <xf numFmtId="0" fontId="3" fillId="3" borderId="339" xfId="0" applyNumberFormat="1" applyFont="1" applyFill="1" applyBorder="1" applyAlignment="1">
      <alignment horizontal="center" vertical="center" wrapText="1"/>
    </xf>
    <xf numFmtId="0" fontId="3" fillId="3" borderId="347" xfId="0" applyNumberFormat="1" applyFont="1" applyFill="1" applyBorder="1" applyAlignment="1">
      <alignment horizontal="center" vertical="center" wrapText="1"/>
    </xf>
    <xf numFmtId="0" fontId="6" fillId="5" borderId="7" xfId="2" applyFont="1" applyFill="1" applyBorder="1" applyAlignment="1">
      <alignment horizontal="center" vertical="center" wrapText="1"/>
    </xf>
    <xf numFmtId="0" fontId="6" fillId="5" borderId="8" xfId="2" applyFont="1" applyFill="1" applyBorder="1" applyAlignment="1">
      <alignment horizontal="center" vertic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 fontId="7" fillId="6" borderId="7" xfId="0" applyNumberFormat="1" applyFont="1" applyFill="1" applyBorder="1" applyAlignment="1">
      <alignment horizontal="center" vertical="center" wrapText="1"/>
    </xf>
    <xf numFmtId="1" fontId="8" fillId="4" borderId="8" xfId="0" applyNumberFormat="1" applyFont="1" applyFill="1" applyBorder="1"/>
    <xf numFmtId="1" fontId="8" fillId="4" borderId="14" xfId="0" applyNumberFormat="1" applyFont="1" applyFill="1" applyBorder="1"/>
    <xf numFmtId="1" fontId="8" fillId="4" borderId="15" xfId="0" applyNumberFormat="1" applyFont="1" applyFill="1" applyBorder="1"/>
    <xf numFmtId="0" fontId="3" fillId="15" borderId="283" xfId="0" applyNumberFormat="1" applyFont="1" applyFill="1" applyBorder="1" applyAlignment="1">
      <alignment horizontal="center" vertical="center"/>
    </xf>
    <xf numFmtId="0" fontId="10" fillId="15" borderId="283" xfId="0" applyFont="1" applyFill="1" applyBorder="1" applyAlignment="1">
      <alignment vertical="center"/>
    </xf>
    <xf numFmtId="0" fontId="11" fillId="3" borderId="281" xfId="5" applyNumberFormat="1" applyFont="1" applyFill="1" applyBorder="1" applyAlignment="1">
      <alignment horizontal="center" vertical="center" wrapText="1"/>
    </xf>
    <xf numFmtId="0" fontId="11" fillId="3" borderId="326" xfId="5" applyNumberFormat="1" applyFont="1" applyFill="1" applyBorder="1" applyAlignment="1">
      <alignment horizontal="center" vertical="center" wrapText="1"/>
    </xf>
    <xf numFmtId="0" fontId="11" fillId="3" borderId="355" xfId="5" applyNumberFormat="1" applyFont="1" applyFill="1" applyBorder="1" applyAlignment="1">
      <alignment horizontal="center" vertical="center" wrapText="1"/>
    </xf>
    <xf numFmtId="0" fontId="11" fillId="3" borderId="310" xfId="5"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33" fillId="4" borderId="5" xfId="0" applyNumberFormat="1" applyFont="1" applyFill="1" applyBorder="1" applyAlignment="1">
      <alignment horizontal="center" vertical="center" wrapText="1"/>
    </xf>
    <xf numFmtId="0" fontId="33" fillId="4" borderId="6" xfId="0" applyNumberFormat="1" applyFont="1" applyFill="1" applyBorder="1" applyAlignment="1">
      <alignment horizontal="center" vertical="center"/>
    </xf>
    <xf numFmtId="0" fontId="4" fillId="3" borderId="10" xfId="0" applyNumberFormat="1" applyFont="1" applyFill="1" applyBorder="1" applyAlignment="1">
      <alignment horizontal="center" vertical="center" wrapText="1"/>
    </xf>
    <xf numFmtId="0" fontId="5" fillId="3" borderId="16" xfId="0" applyFont="1" applyFill="1" applyBorder="1" applyAlignment="1">
      <alignment horizontal="center" vertical="center"/>
    </xf>
    <xf numFmtId="0" fontId="5" fillId="3" borderId="4"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13" xfId="0" applyFont="1" applyFill="1" applyBorder="1" applyAlignment="1">
      <alignment horizontal="center" vertical="center"/>
    </xf>
    <xf numFmtId="1" fontId="9" fillId="12" borderId="32" xfId="0" applyNumberFormat="1" applyFont="1" applyFill="1" applyBorder="1" applyAlignment="1">
      <alignment horizontal="center" vertical="center" wrapText="1"/>
    </xf>
    <xf numFmtId="0" fontId="11" fillId="3" borderId="224" xfId="5" applyNumberFormat="1" applyFont="1" applyFill="1" applyBorder="1" applyAlignment="1">
      <alignment horizontal="center" vertical="center" wrapText="1"/>
    </xf>
    <xf numFmtId="0" fontId="11" fillId="3" borderId="354" xfId="5" applyNumberFormat="1" applyFont="1" applyFill="1" applyBorder="1" applyAlignment="1">
      <alignment horizontal="center" vertical="center" wrapText="1"/>
    </xf>
    <xf numFmtId="0" fontId="11" fillId="3" borderId="353" xfId="5" applyNumberFormat="1" applyFont="1" applyFill="1" applyBorder="1" applyAlignment="1">
      <alignment horizontal="center" vertical="center" wrapText="1"/>
    </xf>
    <xf numFmtId="0" fontId="3" fillId="15" borderId="27" xfId="0" applyNumberFormat="1" applyFont="1" applyFill="1" applyBorder="1" applyAlignment="1">
      <alignment horizontal="center" vertical="center"/>
    </xf>
    <xf numFmtId="0" fontId="10" fillId="15" borderId="27" xfId="0" applyFont="1" applyFill="1" applyBorder="1" applyAlignment="1">
      <alignment vertical="center"/>
    </xf>
    <xf numFmtId="0" fontId="17" fillId="30" borderId="4" xfId="3" applyNumberFormat="1" applyFont="1" applyFill="1" applyBorder="1" applyAlignment="1" applyProtection="1">
      <alignment horizontal="center" vertical="center" wrapText="1"/>
    </xf>
  </cellXfs>
  <cellStyles count="9">
    <cellStyle name="40 % - Accent1 2 5" xfId="2"/>
    <cellStyle name="Normal" xfId="0" builtinId="0"/>
    <cellStyle name="Normal 2" xfId="3"/>
    <cellStyle name="Normal 3 2" xfId="6"/>
    <cellStyle name="Normal 3 5" xfId="7"/>
    <cellStyle name="Normal 5 2" xfId="5"/>
    <cellStyle name="Normal 8" xfId="8"/>
    <cellStyle name="Pourcentage" xfId="1" builtinId="5"/>
    <cellStyle name="Pourcentage 4" xfId="4"/>
  </cellStyles>
  <dxfs count="0"/>
  <tableStyles count="0" defaultTableStyle="TableStyleMedium2"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FI\Direction%20de%20la%20formation%20initiale\Contrat%202018-2022-%20retour%20composantes\Licence%20g&#233;n&#233;rale\Arts,%20lettres,%20langues\Licence%20Langues,%20litteratures,%20civilisations%20&#233;trang&#232;res%20et%20r&#233;gionales\descrition%20LLC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LSH-PILOTAGE-SCOLARITE/2018-2022/Maquettes%20et%20M3C%202020-2021/Fichiers%20M3C%202020-21%20COVID%20pour%20envoi%20profs/LLSH-M3C%202020-21%20Lic%20LLCER%20hypotez2%20COVID%20au%2008%2007%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1725\AppData\Local\Temp\arbo%20portails%202018-22\MCC%202018-2019%20%20Portails%20LLSH%20sauf%20L1%20Chtx%2013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IRECTION-CFVU\DIRECTION\Secr&#233;tariat%20POLE%20AVENIR\MODALITES%20DE%20CONTROLE%20DES%20CONNAISSANCES\MCC%202018-2019\LP%20-%20DEG\MCC%202018-2019_LP%20Assurance,%20Banque,%20Finance_version%20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sheetData sheetId="1"/>
      <sheetData sheetId="2"/>
      <sheetData sheetId="3"/>
      <sheetData sheetId="4">
        <row r="1">
          <cell r="E1" t="str">
            <v>oui</v>
          </cell>
          <cell r="F1" t="str">
            <v>UE : Unité d'enseignement</v>
          </cell>
          <cell r="G1" t="str">
            <v>O : obligatoire</v>
          </cell>
          <cell r="J1" t="str">
            <v>01 : Droit privé et sciences criminelles</v>
          </cell>
          <cell r="M1" t="str">
            <v>UE de tronc commun</v>
          </cell>
        </row>
        <row r="2">
          <cell r="E2" t="str">
            <v>non</v>
          </cell>
          <cell r="F2" t="str">
            <v>CHOI : choix</v>
          </cell>
          <cell r="G2" t="str">
            <v>C : à choix</v>
          </cell>
          <cell r="J2" t="str">
            <v>02 : Droit public</v>
          </cell>
          <cell r="M2" t="str">
            <v>UE de spécialisation</v>
          </cell>
        </row>
        <row r="3">
          <cell r="F3" t="str">
            <v>PAR : Parcours</v>
          </cell>
          <cell r="J3" t="str">
            <v>03 : Histoire du droit et des institutions</v>
          </cell>
        </row>
        <row r="4">
          <cell r="F4" t="str">
            <v>UIP : Unité d'insertion professionnelle</v>
          </cell>
          <cell r="J4" t="str">
            <v>05 : Sciences économiques</v>
          </cell>
        </row>
        <row r="5">
          <cell r="F5" t="str">
            <v>STAG : stage</v>
          </cell>
          <cell r="J5" t="str">
            <v>06 : Sciences de gestion</v>
          </cell>
        </row>
        <row r="6">
          <cell r="F6" t="str">
            <v>MEM : mémoire</v>
          </cell>
          <cell r="J6" t="str">
            <v>07 : Sciences du langage : linguistique et phonétique générales</v>
          </cell>
        </row>
        <row r="7">
          <cell r="F7" t="str">
            <v xml:space="preserve">PRJ : projet </v>
          </cell>
          <cell r="J7" t="str">
            <v>08 : Langue et littérature anciennes</v>
          </cell>
        </row>
        <row r="8">
          <cell r="F8" t="str">
            <v>EC : élément constitutif</v>
          </cell>
          <cell r="J8" t="str">
            <v>09 : Langue et littérature françaises</v>
          </cell>
        </row>
        <row r="9">
          <cell r="F9" t="str">
            <v>UEG : unité d'enseignement en anglais</v>
          </cell>
          <cell r="J9" t="str">
            <v>10 : Littératures comparées</v>
          </cell>
        </row>
        <row r="10">
          <cell r="F10" t="str">
            <v>UEE : unité d'enseignement en langue étrangère autre que l'anglais</v>
          </cell>
          <cell r="J10" t="str">
            <v>11 : Langues et littératures anglaises et anglo-saxonnes</v>
          </cell>
        </row>
        <row r="11">
          <cell r="F11" t="str">
            <v>UEC : Enseignement commun</v>
          </cell>
          <cell r="J11" t="str">
            <v>12 : Langues et littératures germaniques et scandinaves</v>
          </cell>
        </row>
        <row r="12">
          <cell r="F12" t="str">
            <v>ECC : Enseignement partiellement commun</v>
          </cell>
          <cell r="J12" t="str">
            <v>14 : Langues et littératures romanes : espagnol, italien, portugais…</v>
          </cell>
        </row>
        <row r="13">
          <cell r="F13" t="str">
            <v>SEM : semestre</v>
          </cell>
          <cell r="J13" t="str">
            <v>15 : Langues et littératures arables, chinoises, japonaises, hébraïques…</v>
          </cell>
        </row>
        <row r="14">
          <cell r="J14" t="str">
            <v>16 : Psychologie, psychologie clinique, psychologie sociale</v>
          </cell>
        </row>
        <row r="15">
          <cell r="J15" t="str">
            <v>17 :Philosophie</v>
          </cell>
        </row>
        <row r="16">
          <cell r="J16" t="str">
            <v>18 : Architecture, arts appliqués, arts plastiques, arts du spectacle….</v>
          </cell>
        </row>
        <row r="17">
          <cell r="J17" t="str">
            <v>19 : Sociologie, démographie</v>
          </cell>
        </row>
        <row r="18">
          <cell r="J18" t="str">
            <v>20 : Ethnologie, préhistoire, anthropologie biologique</v>
          </cell>
        </row>
        <row r="19">
          <cell r="J19" t="str">
            <v>21 : Histoire , civilisations, archéologie et art des mondes anciens et médiévaux</v>
          </cell>
        </row>
        <row r="20">
          <cell r="J20" t="str">
            <v>22 : Histoire , civilisations : histoire des mondes modernes, histoire du monde contemporain</v>
          </cell>
        </row>
        <row r="21">
          <cell r="J21" t="str">
            <v>23 : Géographie physique, humaine, économique et régionale</v>
          </cell>
        </row>
        <row r="22">
          <cell r="J22" t="str">
            <v>25 : Mathématiques</v>
          </cell>
        </row>
        <row r="23">
          <cell r="J23" t="str">
            <v>27 : Informatique</v>
          </cell>
        </row>
        <row r="24">
          <cell r="J24" t="str">
            <v>28 : Milieux denses et matériaux</v>
          </cell>
        </row>
        <row r="25">
          <cell r="J25" t="str">
            <v>30 : Milieux dilués et optique</v>
          </cell>
        </row>
        <row r="26">
          <cell r="J26" t="str">
            <v>31 : Chimie théorique, physique et analytique</v>
          </cell>
        </row>
        <row r="27">
          <cell r="J27" t="str">
            <v>32 : Chimie organique, minérale, industrielle</v>
          </cell>
        </row>
        <row r="28">
          <cell r="J28" t="str">
            <v>33 : Chimie des matériaux</v>
          </cell>
        </row>
        <row r="29">
          <cell r="J29" t="str">
            <v>34 : Astronomie, astrophysique</v>
          </cell>
        </row>
        <row r="30">
          <cell r="J30" t="str">
            <v>35 : Structure et évolution de la terre et des autres planètes</v>
          </cell>
        </row>
        <row r="31">
          <cell r="J31" t="str">
            <v>36 : Terre solide : géodynamique des enveloppes supérieures, paléobiosphère</v>
          </cell>
        </row>
        <row r="32">
          <cell r="J32" t="str">
            <v>37 : Météorologie, océanographie physique de l'environnement</v>
          </cell>
        </row>
        <row r="33">
          <cell r="J33" t="str">
            <v>60 : Mécanique, génie mécanique, génie civil</v>
          </cell>
        </row>
        <row r="34">
          <cell r="J34" t="str">
            <v>61 : Génie informatique, automatique et traitement du signal</v>
          </cell>
        </row>
        <row r="35">
          <cell r="J35" t="str">
            <v>62 : Energétique, génie des procédés</v>
          </cell>
        </row>
        <row r="36">
          <cell r="J36" t="str">
            <v>63 : Génie électrique, électronique, photonique et systèmes</v>
          </cell>
        </row>
        <row r="37">
          <cell r="J37" t="str">
            <v>64 : Biochimie et biologie moléculaire</v>
          </cell>
        </row>
        <row r="38">
          <cell r="J38" t="str">
            <v>65 : Biologie cellulaire</v>
          </cell>
        </row>
        <row r="39">
          <cell r="J39" t="str">
            <v>66 : Physiologie</v>
          </cell>
        </row>
        <row r="40">
          <cell r="J40" t="str">
            <v>67 :Biologie des populations et écologie</v>
          </cell>
        </row>
        <row r="41">
          <cell r="J41" t="str">
            <v>68 : Biologie des organismes</v>
          </cell>
        </row>
        <row r="42">
          <cell r="J42" t="str">
            <v>69 : Neurosciences</v>
          </cell>
        </row>
        <row r="43">
          <cell r="J43" t="str">
            <v>70 : Sciences de l'éducation</v>
          </cell>
        </row>
        <row r="44">
          <cell r="J44" t="str">
            <v>71 : Sciences de l'information et de la communication</v>
          </cell>
        </row>
        <row r="45">
          <cell r="J45" t="str">
            <v>72 : Epistémologie, histoire des sciences et des techniques</v>
          </cell>
        </row>
        <row r="46">
          <cell r="J46" t="str">
            <v>74 : Sciences et techniques des activités physiques et sportives</v>
          </cell>
        </row>
        <row r="47">
          <cell r="J47" t="str">
            <v>0030 : Education</v>
          </cell>
        </row>
        <row r="48">
          <cell r="J48" t="str">
            <v>0080 : Documentation</v>
          </cell>
        </row>
        <row r="49">
          <cell r="J49" t="str">
            <v>0100 : Philosophie</v>
          </cell>
        </row>
        <row r="50">
          <cell r="J50" t="str">
            <v>0201 : Lettres classiques</v>
          </cell>
        </row>
        <row r="51">
          <cell r="J51" t="str">
            <v>0202 : Lettres modernes</v>
          </cell>
        </row>
        <row r="52">
          <cell r="J52" t="str">
            <v>0210 : Lettres-Histoire</v>
          </cell>
        </row>
        <row r="53">
          <cell r="J53" t="str">
            <v>0222 : Lettres anglais</v>
          </cell>
        </row>
        <row r="54">
          <cell r="J54" t="str">
            <v>0421 : Allemand</v>
          </cell>
        </row>
        <row r="55">
          <cell r="J55" t="str">
            <v>0422 : Anglais</v>
          </cell>
        </row>
        <row r="56">
          <cell r="J56" t="str">
            <v>0424 : Chinois</v>
          </cell>
        </row>
        <row r="57">
          <cell r="J57" t="str">
            <v>0426 : Espagnol</v>
          </cell>
        </row>
        <row r="58">
          <cell r="J58" t="str">
            <v>0430 : Japonais</v>
          </cell>
        </row>
        <row r="59">
          <cell r="J59" t="str">
            <v>1000 :Histoire géographie</v>
          </cell>
        </row>
        <row r="60">
          <cell r="J60" t="str">
            <v>1100 : Sciences économiques et sociales</v>
          </cell>
        </row>
        <row r="61">
          <cell r="J61" t="str">
            <v>1300 : Mathématiques</v>
          </cell>
        </row>
        <row r="62">
          <cell r="J62" t="str">
            <v>1400 : Technologie</v>
          </cell>
        </row>
        <row r="63">
          <cell r="J63" t="str">
            <v>1411 : Sciences Industrielles de l'ingéneur option architecture et construction</v>
          </cell>
        </row>
        <row r="64">
          <cell r="J64" t="str">
            <v>1412 : Sciences Industrielles de l'ingéneur option énergie</v>
          </cell>
        </row>
        <row r="65">
          <cell r="J65" t="str">
            <v>1413 : Sciences Industrielles de l'ingéneur option Informatique et numérique</v>
          </cell>
        </row>
        <row r="66">
          <cell r="J66" t="str">
            <v>1414 : Sciences Industrielles de l'ingéneur option Ingénierie mécanique</v>
          </cell>
        </row>
        <row r="67">
          <cell r="J67" t="str">
            <v>1415 : Sciences Industrielles de l'ingéneur option Ingénierie électrique</v>
          </cell>
        </row>
        <row r="68">
          <cell r="J68" t="str">
            <v>1416 : Sciences Industrielles de l'ingéneur option Ingénierie des constructions</v>
          </cell>
        </row>
        <row r="69">
          <cell r="J69" t="str">
            <v>1500 : Sciences physiques et chimiques</v>
          </cell>
        </row>
        <row r="70">
          <cell r="J70" t="str">
            <v>1510 : Physique et électricité appliquée</v>
          </cell>
        </row>
        <row r="71">
          <cell r="J71" t="str">
            <v>1600 : Sciences de la vie et de la terre</v>
          </cell>
        </row>
        <row r="72">
          <cell r="J72" t="str">
            <v>1700 : Education musicale</v>
          </cell>
        </row>
        <row r="73">
          <cell r="J73" t="str">
            <v>1800 : Arts plastiques</v>
          </cell>
        </row>
        <row r="74">
          <cell r="J74" t="str">
            <v>1900 : Education physique et sportive</v>
          </cell>
        </row>
        <row r="75">
          <cell r="J75" t="str">
            <v>3020 : Génie civil construction et économie</v>
          </cell>
        </row>
        <row r="76">
          <cell r="J76" t="str">
            <v>4100 : Génie mécanique construction</v>
          </cell>
        </row>
        <row r="77">
          <cell r="J77" t="str">
            <v>5500 : Informatique et télématique</v>
          </cell>
        </row>
        <row r="78">
          <cell r="J78" t="str">
            <v>8010 : Economie et gestion</v>
          </cell>
        </row>
        <row r="79">
          <cell r="J79" t="str">
            <v>8013 : Economie gestion option marketing</v>
          </cell>
        </row>
        <row r="80">
          <cell r="J80" t="str">
            <v>8030 : Informatique et gestion</v>
          </cell>
        </row>
        <row r="81">
          <cell r="J81" t="str">
            <v>8036 : Economie gestion option comptabilité et gestion</v>
          </cell>
        </row>
        <row r="82">
          <cell r="J82" t="str">
            <v>8037 : Economie gestion option commerce et vente</v>
          </cell>
        </row>
        <row r="83">
          <cell r="J83" t="str">
            <v>8038 : Economie gestion option transport et logistique</v>
          </cell>
        </row>
        <row r="84">
          <cell r="J84" t="str">
            <v>8051 : Economie gestion option comptabilité et finance</v>
          </cell>
        </row>
        <row r="85">
          <cell r="J85" t="str">
            <v>8053 : Economie gestion option conception et gestion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ût maquette après MCC"/>
      <sheetName val="Liste de valeurs"/>
    </sheetNames>
    <sheetDataSet>
      <sheetData sheetId="0"/>
      <sheetData sheetId="1"/>
      <sheetData sheetId="2"/>
      <sheetData sheetId="3">
        <row r="2">
          <cell r="A2" t="str">
            <v>CC</v>
          </cell>
          <cell r="B2" t="str">
            <v>écrit</v>
          </cell>
        </row>
        <row r="3">
          <cell r="A3" t="str">
            <v>CT</v>
          </cell>
          <cell r="B3" t="str">
            <v>oral</v>
          </cell>
        </row>
        <row r="4">
          <cell r="A4" t="str">
            <v>mixte</v>
          </cell>
          <cell r="B4" t="str">
            <v>dossier</v>
          </cell>
        </row>
        <row r="5">
          <cell r="B5" t="str">
            <v>mémoire</v>
          </cell>
        </row>
        <row r="6">
          <cell r="B6" t="str">
            <v>rapport de visite</v>
          </cell>
        </row>
        <row r="7">
          <cell r="B7" t="str">
            <v>écrit et oral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 - dates conseils"/>
      <sheetName val="MCC portail llsh"/>
      <sheetName val="Coût après MCC"/>
      <sheetName val="Liste de valeurs"/>
      <sheetName val="Feuil1"/>
    </sheetNames>
    <sheetDataSet>
      <sheetData sheetId="0"/>
      <sheetData sheetId="1"/>
      <sheetData sheetId="2"/>
      <sheetData sheetId="3">
        <row r="2">
          <cell r="A2" t="str">
            <v>CC</v>
          </cell>
          <cell r="B2" t="str">
            <v>écrit</v>
          </cell>
        </row>
        <row r="3">
          <cell r="A3" t="str">
            <v>CT</v>
          </cell>
          <cell r="B3" t="str">
            <v>oral</v>
          </cell>
        </row>
        <row r="4">
          <cell r="A4" t="str">
            <v>mixte</v>
          </cell>
          <cell r="B4" t="str">
            <v>dossier</v>
          </cell>
        </row>
        <row r="5">
          <cell r="B5" t="str">
            <v>mémoire</v>
          </cell>
        </row>
        <row r="6">
          <cell r="B6" t="str">
            <v>rapport de visite</v>
          </cell>
        </row>
        <row r="7">
          <cell r="B7" t="str">
            <v>écrit et oral</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row r="2">
          <cell r="B2" t="str">
            <v>écrit</v>
          </cell>
        </row>
      </sheetData>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E14" sqref="E14"/>
    </sheetView>
  </sheetViews>
  <sheetFormatPr baseColWidth="10" defaultRowHeight="15" x14ac:dyDescent="0.25"/>
  <cols>
    <col min="1" max="1" width="50.7109375" customWidth="1"/>
    <col min="2" max="2" width="75.140625" customWidth="1"/>
    <col min="3" max="3" width="9.42578125" customWidth="1"/>
    <col min="4" max="4" width="33.140625" bestFit="1" customWidth="1"/>
  </cols>
  <sheetData>
    <row r="1" spans="1:4" x14ac:dyDescent="0.25">
      <c r="A1" s="1995" t="s">
        <v>1117</v>
      </c>
      <c r="B1" s="1995" t="s">
        <v>1118</v>
      </c>
      <c r="C1" s="1996" t="s">
        <v>1119</v>
      </c>
      <c r="D1" t="s">
        <v>1120</v>
      </c>
    </row>
    <row r="2" spans="1:4" ht="30" x14ac:dyDescent="0.25">
      <c r="A2" s="1997" t="s">
        <v>1121</v>
      </c>
      <c r="B2" s="2008">
        <v>44084</v>
      </c>
      <c r="D2" t="s">
        <v>1122</v>
      </c>
    </row>
    <row r="3" spans="1:4" x14ac:dyDescent="0.25">
      <c r="A3" s="1998"/>
      <c r="B3" s="2009"/>
      <c r="D3" t="s">
        <v>1123</v>
      </c>
    </row>
    <row r="4" spans="1:4" x14ac:dyDescent="0.25">
      <c r="A4" s="1995" t="s">
        <v>1124</v>
      </c>
      <c r="B4" s="2010">
        <v>44102</v>
      </c>
      <c r="D4" t="s">
        <v>1125</v>
      </c>
    </row>
    <row r="5" spans="1:4" x14ac:dyDescent="0.25">
      <c r="A5" s="1999"/>
    </row>
    <row r="6" spans="1:4" x14ac:dyDescent="0.25">
      <c r="A6" s="1995" t="s">
        <v>1126</v>
      </c>
      <c r="B6" s="2000" t="s">
        <v>1134</v>
      </c>
    </row>
    <row r="7" spans="1:4" x14ac:dyDescent="0.25">
      <c r="A7" s="1995" t="s">
        <v>1127</v>
      </c>
      <c r="B7" s="2000"/>
    </row>
    <row r="8" spans="1:4" x14ac:dyDescent="0.25">
      <c r="A8" s="2001"/>
      <c r="B8" s="2002"/>
    </row>
    <row r="9" spans="1:4" x14ac:dyDescent="0.25">
      <c r="A9" s="1998" t="s">
        <v>1128</v>
      </c>
    </row>
    <row r="10" spans="1:4" ht="30" x14ac:dyDescent="0.25">
      <c r="A10" s="2003" t="s">
        <v>1129</v>
      </c>
    </row>
    <row r="12" spans="1:4" ht="180" x14ac:dyDescent="0.25">
      <c r="A12" s="2004" t="s">
        <v>1130</v>
      </c>
      <c r="B12" s="2004"/>
    </row>
    <row r="13" spans="1:4" ht="60" x14ac:dyDescent="0.25">
      <c r="A13" s="2005" t="s">
        <v>1131</v>
      </c>
    </row>
    <row r="14" spans="1:4" ht="60" x14ac:dyDescent="0.25">
      <c r="A14" s="2006" t="s">
        <v>1132</v>
      </c>
    </row>
    <row r="15" spans="1:4" x14ac:dyDescent="0.25">
      <c r="A15" s="2007"/>
    </row>
    <row r="16" spans="1:4" ht="60" x14ac:dyDescent="0.25">
      <c r="A16" s="2007" t="s">
        <v>1133</v>
      </c>
    </row>
    <row r="17" spans="1:1" x14ac:dyDescent="0.25">
      <c r="A17" s="2007"/>
    </row>
    <row r="18" spans="1:1" x14ac:dyDescent="0.25">
      <c r="A18" s="2007"/>
    </row>
    <row r="19" spans="1:1" x14ac:dyDescent="0.25">
      <c r="A19" s="2007"/>
    </row>
    <row r="20" spans="1:1" x14ac:dyDescent="0.25">
      <c r="A20" s="2007"/>
    </row>
    <row r="21" spans="1:1" x14ac:dyDescent="0.25">
      <c r="A21" s="2007"/>
    </row>
    <row r="22" spans="1:1" x14ac:dyDescent="0.25">
      <c r="A22" s="2007"/>
    </row>
    <row r="24" spans="1:1" x14ac:dyDescent="0.25">
      <c r="A24" s="200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N466"/>
  <sheetViews>
    <sheetView view="pageBreakPreview" zoomScale="60" zoomScaleNormal="65" workbookViewId="0">
      <pane xSplit="4" ySplit="90" topLeftCell="E401" activePane="bottomRight" state="frozen"/>
      <selection pane="topRight" activeCell="E1" sqref="E1"/>
      <selection pane="bottomLeft" activeCell="A91" sqref="A91"/>
      <selection pane="bottomRight" activeCell="H456" sqref="H456"/>
    </sheetView>
  </sheetViews>
  <sheetFormatPr baseColWidth="10" defaultColWidth="11.42578125" defaultRowHeight="12.75" x14ac:dyDescent="0.25"/>
  <cols>
    <col min="1" max="2" width="14.85546875" style="2" customWidth="1"/>
    <col min="3" max="3" width="45.42578125" style="2" customWidth="1"/>
    <col min="4" max="4" width="15.7109375" style="1994" customWidth="1"/>
    <col min="5" max="5" width="17.28515625" style="2" customWidth="1"/>
    <col min="6" max="6" width="23.85546875" style="2" customWidth="1"/>
    <col min="7" max="7" width="9.7109375" style="2" customWidth="1"/>
    <col min="8" max="8" width="21.42578125" style="2" customWidth="1"/>
    <col min="9" max="9" width="8.5703125" style="2" customWidth="1"/>
    <col min="10" max="10" width="8.140625" style="2" customWidth="1"/>
    <col min="11" max="11" width="30.85546875" style="2" customWidth="1"/>
    <col min="12" max="12" width="14.85546875" style="2" hidden="1" customWidth="1"/>
    <col min="13" max="13" width="14.28515625" style="2" hidden="1" customWidth="1"/>
    <col min="14" max="15" width="13.5703125" style="2" customWidth="1"/>
    <col min="16" max="17" width="11.5703125" style="2" customWidth="1"/>
    <col min="18" max="19" width="12.85546875" style="2" customWidth="1"/>
    <col min="20" max="21" width="31.28515625" style="2" customWidth="1"/>
    <col min="22" max="22" width="12.42578125" style="109" customWidth="1"/>
    <col min="23" max="24" width="11.5703125" style="109" customWidth="1"/>
    <col min="25" max="25" width="16.85546875" style="109" customWidth="1"/>
    <col min="26" max="29" width="11.5703125" style="109" customWidth="1"/>
    <col min="30" max="31" width="32.7109375" style="109" customWidth="1"/>
    <col min="32" max="32" width="12" style="109" customWidth="1"/>
    <col min="33" max="39" width="11.5703125" style="109" customWidth="1"/>
    <col min="40" max="40" width="77.85546875" style="593" customWidth="1"/>
    <col min="41" max="115" width="11.5703125" style="1" customWidth="1"/>
    <col min="116" max="218" width="11.5703125" style="2" customWidth="1"/>
    <col min="219" max="16384" width="11.42578125" style="3"/>
  </cols>
  <sheetData>
    <row r="1" spans="1:40" ht="89.25" customHeight="1" x14ac:dyDescent="0.25">
      <c r="A1" s="2677" t="s">
        <v>0</v>
      </c>
      <c r="B1" s="2677" t="s">
        <v>1</v>
      </c>
      <c r="C1" s="2677" t="s">
        <v>2</v>
      </c>
      <c r="D1" s="2680" t="s">
        <v>1135</v>
      </c>
      <c r="E1" s="2677" t="s">
        <v>3</v>
      </c>
      <c r="F1" s="2677" t="s">
        <v>4</v>
      </c>
      <c r="G1" s="2683" t="s">
        <v>5</v>
      </c>
      <c r="H1" s="2677" t="s">
        <v>6</v>
      </c>
      <c r="I1" s="2677" t="s">
        <v>7</v>
      </c>
      <c r="J1" s="2688" t="s">
        <v>8</v>
      </c>
      <c r="K1" s="2675" t="s">
        <v>9</v>
      </c>
      <c r="L1" s="2675" t="s">
        <v>10</v>
      </c>
      <c r="M1" s="2698" t="s">
        <v>11</v>
      </c>
      <c r="N1" s="2701" t="s">
        <v>1136</v>
      </c>
      <c r="O1" s="2702"/>
      <c r="P1" s="2703"/>
      <c r="Q1" s="2704"/>
      <c r="R1" s="2705"/>
      <c r="S1" s="2706"/>
      <c r="T1" s="2712" t="s">
        <v>1317</v>
      </c>
      <c r="U1" s="2713"/>
      <c r="V1" s="2707" t="s">
        <v>12</v>
      </c>
      <c r="W1" s="2708"/>
      <c r="X1" s="2708"/>
      <c r="Y1" s="2708"/>
      <c r="Z1" s="2708"/>
      <c r="AA1" s="2708"/>
      <c r="AB1" s="2708"/>
      <c r="AC1" s="2709"/>
      <c r="AD1" s="2716" t="s">
        <v>1318</v>
      </c>
      <c r="AE1" s="2717"/>
      <c r="AF1" s="2707" t="s">
        <v>13</v>
      </c>
      <c r="AG1" s="2708"/>
      <c r="AH1" s="2708"/>
      <c r="AI1" s="2708"/>
      <c r="AJ1" s="2708"/>
      <c r="AK1" s="2708"/>
      <c r="AL1" s="2708"/>
      <c r="AM1" s="2709"/>
      <c r="AN1" s="2691" t="s">
        <v>14</v>
      </c>
    </row>
    <row r="2" spans="1:40" ht="51" customHeight="1" x14ac:dyDescent="0.25">
      <c r="A2" s="2678"/>
      <c r="B2" s="2678"/>
      <c r="C2" s="2678"/>
      <c r="D2" s="2681"/>
      <c r="E2" s="2678"/>
      <c r="F2" s="2678"/>
      <c r="G2" s="2684"/>
      <c r="H2" s="2686"/>
      <c r="I2" s="2678"/>
      <c r="J2" s="2689"/>
      <c r="K2" s="2675"/>
      <c r="L2" s="2675"/>
      <c r="M2" s="2699"/>
      <c r="N2" s="2710" t="s">
        <v>15</v>
      </c>
      <c r="O2" s="2710"/>
      <c r="P2" s="2710" t="s">
        <v>16</v>
      </c>
      <c r="Q2" s="2710"/>
      <c r="R2" s="2710" t="s">
        <v>17</v>
      </c>
      <c r="S2" s="2711"/>
      <c r="T2" s="2714"/>
      <c r="U2" s="2715"/>
      <c r="V2" s="2694" t="s">
        <v>18</v>
      </c>
      <c r="W2" s="2694"/>
      <c r="X2" s="2694"/>
      <c r="Y2" s="2694"/>
      <c r="Z2" s="2695" t="s">
        <v>19</v>
      </c>
      <c r="AA2" s="2695"/>
      <c r="AB2" s="2695"/>
      <c r="AC2" s="2695"/>
      <c r="AD2" s="2718"/>
      <c r="AE2" s="2719"/>
      <c r="AF2" s="2694" t="s">
        <v>18</v>
      </c>
      <c r="AG2" s="2694"/>
      <c r="AH2" s="2694"/>
      <c r="AI2" s="2694"/>
      <c r="AJ2" s="2695" t="s">
        <v>19</v>
      </c>
      <c r="AK2" s="2695"/>
      <c r="AL2" s="2695"/>
      <c r="AM2" s="2695"/>
      <c r="AN2" s="2692"/>
    </row>
    <row r="3" spans="1:40" ht="34.5" customHeight="1" x14ac:dyDescent="0.25">
      <c r="A3" s="2679"/>
      <c r="B3" s="2678"/>
      <c r="C3" s="2679"/>
      <c r="D3" s="2682"/>
      <c r="E3" s="2679"/>
      <c r="F3" s="2679"/>
      <c r="G3" s="2685"/>
      <c r="H3" s="2687"/>
      <c r="I3" s="2679"/>
      <c r="J3" s="2690"/>
      <c r="K3" s="2676"/>
      <c r="L3" s="2676"/>
      <c r="M3" s="2700"/>
      <c r="N3" s="2502" t="s">
        <v>1138</v>
      </c>
      <c r="O3" s="4" t="s">
        <v>1139</v>
      </c>
      <c r="P3" s="2502" t="s">
        <v>1138</v>
      </c>
      <c r="Q3" s="4" t="s">
        <v>1139</v>
      </c>
      <c r="R3" s="2502" t="s">
        <v>1138</v>
      </c>
      <c r="S3" s="4" t="s">
        <v>1139</v>
      </c>
      <c r="T3" s="2636" t="s">
        <v>18</v>
      </c>
      <c r="U3" s="2637" t="s">
        <v>19</v>
      </c>
      <c r="V3" s="2011" t="s">
        <v>20</v>
      </c>
      <c r="W3" s="2011" t="s">
        <v>21</v>
      </c>
      <c r="X3" s="2011" t="s">
        <v>22</v>
      </c>
      <c r="Y3" s="2011" t="s">
        <v>23</v>
      </c>
      <c r="Z3" s="2012" t="s">
        <v>24</v>
      </c>
      <c r="AA3" s="2012" t="s">
        <v>21</v>
      </c>
      <c r="AB3" s="2012" t="s">
        <v>22</v>
      </c>
      <c r="AC3" s="2012" t="s">
        <v>23</v>
      </c>
      <c r="AD3" s="2636" t="s">
        <v>18</v>
      </c>
      <c r="AE3" s="2637" t="s">
        <v>19</v>
      </c>
      <c r="AF3" s="2011" t="s">
        <v>20</v>
      </c>
      <c r="AG3" s="2011" t="s">
        <v>21</v>
      </c>
      <c r="AH3" s="2011" t="s">
        <v>22</v>
      </c>
      <c r="AI3" s="2011" t="s">
        <v>23</v>
      </c>
      <c r="AJ3" s="2012" t="s">
        <v>24</v>
      </c>
      <c r="AK3" s="2012" t="s">
        <v>21</v>
      </c>
      <c r="AL3" s="2012" t="s">
        <v>22</v>
      </c>
      <c r="AM3" s="2012" t="s">
        <v>23</v>
      </c>
      <c r="AN3" s="2693"/>
    </row>
    <row r="4" spans="1:40" ht="17.100000000000001" hidden="1" customHeight="1" x14ac:dyDescent="0.25">
      <c r="A4" s="2013"/>
      <c r="B4" s="2013"/>
      <c r="C4" s="2014" t="s">
        <v>25</v>
      </c>
      <c r="D4" s="2015" t="s">
        <v>26</v>
      </c>
      <c r="E4" s="2016"/>
      <c r="F4" s="2016"/>
      <c r="G4" s="2013"/>
      <c r="H4" s="2013"/>
      <c r="I4" s="2016"/>
      <c r="J4" s="2017"/>
      <c r="K4" s="2018"/>
      <c r="L4" s="2018"/>
      <c r="M4" s="2018"/>
      <c r="N4" s="2019"/>
      <c r="O4" s="2541"/>
      <c r="P4" s="2016"/>
      <c r="Q4" s="2016"/>
      <c r="R4" s="2020"/>
      <c r="S4" s="2020"/>
      <c r="T4" s="19"/>
      <c r="U4" s="20"/>
      <c r="V4" s="2021"/>
      <c r="W4" s="2021"/>
      <c r="X4" s="2021"/>
      <c r="Y4" s="2021"/>
      <c r="Z4" s="2021"/>
      <c r="AA4" s="2021"/>
      <c r="AB4" s="2021"/>
      <c r="AC4" s="2021"/>
      <c r="AD4" s="19"/>
      <c r="AE4" s="20"/>
      <c r="AF4" s="2021"/>
      <c r="AG4" s="2021"/>
      <c r="AH4" s="2021"/>
      <c r="AI4" s="2021"/>
      <c r="AJ4" s="2021"/>
      <c r="AK4" s="2021"/>
      <c r="AL4" s="2021"/>
      <c r="AM4" s="2021"/>
      <c r="AN4" s="2022"/>
    </row>
    <row r="5" spans="1:40" ht="16.5" hidden="1" customHeight="1" x14ac:dyDescent="0.25">
      <c r="A5" s="2013"/>
      <c r="B5" s="2013"/>
      <c r="C5" s="2023"/>
      <c r="D5" s="2024"/>
      <c r="E5" s="2016"/>
      <c r="F5" s="2016"/>
      <c r="G5" s="2013"/>
      <c r="H5" s="2025"/>
      <c r="I5" s="2016"/>
      <c r="J5" s="2017"/>
      <c r="K5" s="2018"/>
      <c r="L5" s="2018"/>
      <c r="M5" s="2018"/>
      <c r="N5" s="2019"/>
      <c r="O5" s="2541"/>
      <c r="P5" s="2016"/>
      <c r="Q5" s="2016"/>
      <c r="R5" s="2020"/>
      <c r="S5" s="2020"/>
      <c r="T5" s="19"/>
      <c r="U5" s="20"/>
      <c r="V5" s="2021"/>
      <c r="W5" s="2021"/>
      <c r="X5" s="2021"/>
      <c r="Y5" s="2021"/>
      <c r="Z5" s="2021"/>
      <c r="AA5" s="2021"/>
      <c r="AB5" s="2021"/>
      <c r="AC5" s="2021"/>
      <c r="AD5" s="19"/>
      <c r="AE5" s="20"/>
      <c r="AF5" s="2021"/>
      <c r="AG5" s="2021"/>
      <c r="AH5" s="2021"/>
      <c r="AI5" s="2021"/>
      <c r="AJ5" s="2021"/>
      <c r="AK5" s="2021"/>
      <c r="AL5" s="2021"/>
      <c r="AM5" s="2021"/>
      <c r="AN5" s="2022"/>
    </row>
    <row r="6" spans="1:40" ht="23.25" hidden="1" customHeight="1" x14ac:dyDescent="0.25">
      <c r="A6" s="2026"/>
      <c r="B6" s="2026"/>
      <c r="C6" s="2027"/>
      <c r="D6" s="2028"/>
      <c r="E6" s="2029"/>
      <c r="F6" s="2029"/>
      <c r="G6" s="2030"/>
      <c r="H6" s="2031"/>
      <c r="I6" s="2029"/>
      <c r="J6" s="2032"/>
      <c r="K6" s="34"/>
      <c r="L6" s="34"/>
      <c r="M6" s="34"/>
      <c r="N6" s="2033">
        <v>18</v>
      </c>
      <c r="O6" s="2542"/>
      <c r="P6" s="2033">
        <v>36</v>
      </c>
      <c r="Q6" s="2033">
        <v>36</v>
      </c>
      <c r="R6" s="2034"/>
      <c r="S6" s="2034"/>
      <c r="T6" s="38"/>
      <c r="U6" s="39"/>
      <c r="V6" s="2696"/>
      <c r="W6" s="2697"/>
      <c r="X6" s="2697"/>
      <c r="Y6" s="2697"/>
      <c r="Z6" s="2697"/>
      <c r="AA6" s="2697"/>
      <c r="AB6" s="2697"/>
      <c r="AC6" s="2697"/>
      <c r="AD6" s="38"/>
      <c r="AE6" s="39"/>
      <c r="AF6" s="2697"/>
      <c r="AG6" s="2697"/>
      <c r="AH6" s="2697"/>
      <c r="AI6" s="2697"/>
      <c r="AJ6" s="2035"/>
      <c r="AK6" s="2035"/>
      <c r="AL6" s="2035"/>
      <c r="AM6" s="2035"/>
      <c r="AN6" s="41"/>
    </row>
    <row r="7" spans="1:40" ht="23.25" hidden="1" customHeight="1" x14ac:dyDescent="0.25">
      <c r="A7" s="2026"/>
      <c r="B7" s="2026"/>
      <c r="C7" s="2027"/>
      <c r="D7" s="2028"/>
      <c r="E7" s="2029"/>
      <c r="F7" s="2029"/>
      <c r="G7" s="2030"/>
      <c r="H7" s="2031"/>
      <c r="I7" s="2029"/>
      <c r="J7" s="2032"/>
      <c r="K7" s="34"/>
      <c r="L7" s="34"/>
      <c r="M7" s="34"/>
      <c r="N7" s="2033">
        <v>6</v>
      </c>
      <c r="O7" s="2542"/>
      <c r="P7" s="2033">
        <v>12</v>
      </c>
      <c r="Q7" s="2033">
        <v>12</v>
      </c>
      <c r="R7" s="2034"/>
      <c r="S7" s="2034"/>
      <c r="T7" s="38"/>
      <c r="U7" s="39"/>
      <c r="V7" s="43"/>
      <c r="W7" s="43"/>
      <c r="X7" s="43"/>
      <c r="Y7" s="43"/>
      <c r="Z7" s="44"/>
      <c r="AA7" s="44"/>
      <c r="AB7" s="44"/>
      <c r="AC7" s="44"/>
      <c r="AD7" s="38"/>
      <c r="AE7" s="39"/>
      <c r="AF7" s="43"/>
      <c r="AG7" s="43"/>
      <c r="AH7" s="43"/>
      <c r="AI7" s="43"/>
      <c r="AJ7" s="44"/>
      <c r="AK7" s="44"/>
      <c r="AL7" s="44"/>
      <c r="AM7" s="44"/>
      <c r="AN7" s="41"/>
    </row>
    <row r="8" spans="1:40" ht="23.25" hidden="1" customHeight="1" x14ac:dyDescent="0.25">
      <c r="A8" s="2026"/>
      <c r="B8" s="2026"/>
      <c r="C8" s="2027"/>
      <c r="D8" s="2028"/>
      <c r="E8" s="2029"/>
      <c r="F8" s="2029"/>
      <c r="G8" s="2030"/>
      <c r="H8" s="2031"/>
      <c r="I8" s="2029"/>
      <c r="J8" s="2032"/>
      <c r="K8" s="34"/>
      <c r="L8" s="34"/>
      <c r="M8" s="34"/>
      <c r="N8" s="2033">
        <v>6</v>
      </c>
      <c r="O8" s="2542"/>
      <c r="P8" s="2033">
        <v>12</v>
      </c>
      <c r="Q8" s="2033">
        <v>12</v>
      </c>
      <c r="R8" s="2034"/>
      <c r="S8" s="2034"/>
      <c r="T8" s="38"/>
      <c r="U8" s="39"/>
      <c r="V8" s="43"/>
      <c r="W8" s="43"/>
      <c r="X8" s="43"/>
      <c r="Y8" s="43"/>
      <c r="Z8" s="44"/>
      <c r="AA8" s="44"/>
      <c r="AB8" s="44"/>
      <c r="AC8" s="44"/>
      <c r="AD8" s="38"/>
      <c r="AE8" s="39"/>
      <c r="AF8" s="43"/>
      <c r="AG8" s="43"/>
      <c r="AH8" s="43"/>
      <c r="AI8" s="43"/>
      <c r="AJ8" s="44"/>
      <c r="AK8" s="44"/>
      <c r="AL8" s="44"/>
      <c r="AM8" s="44"/>
      <c r="AN8" s="41"/>
    </row>
    <row r="9" spans="1:40" ht="23.25" hidden="1" customHeight="1" x14ac:dyDescent="0.25">
      <c r="A9" s="2026"/>
      <c r="B9" s="2026"/>
      <c r="C9" s="2027"/>
      <c r="D9" s="2028"/>
      <c r="E9" s="2029"/>
      <c r="F9" s="2029"/>
      <c r="G9" s="2030"/>
      <c r="H9" s="2031"/>
      <c r="I9" s="2029"/>
      <c r="J9" s="2032"/>
      <c r="K9" s="34"/>
      <c r="L9" s="34"/>
      <c r="M9" s="34"/>
      <c r="N9" s="2033">
        <v>6</v>
      </c>
      <c r="O9" s="2542"/>
      <c r="P9" s="2033">
        <v>12</v>
      </c>
      <c r="Q9" s="2033">
        <v>12</v>
      </c>
      <c r="R9" s="2034"/>
      <c r="S9" s="2034"/>
      <c r="T9" s="38"/>
      <c r="U9" s="39"/>
      <c r="V9" s="43"/>
      <c r="W9" s="43"/>
      <c r="X9" s="43"/>
      <c r="Y9" s="43"/>
      <c r="Z9" s="44"/>
      <c r="AA9" s="44"/>
      <c r="AB9" s="44"/>
      <c r="AC9" s="44"/>
      <c r="AD9" s="38"/>
      <c r="AE9" s="39"/>
      <c r="AF9" s="43"/>
      <c r="AG9" s="43"/>
      <c r="AH9" s="43"/>
      <c r="AI9" s="43"/>
      <c r="AJ9" s="44"/>
      <c r="AK9" s="44"/>
      <c r="AL9" s="44"/>
      <c r="AM9" s="44"/>
      <c r="AN9" s="41"/>
    </row>
    <row r="10" spans="1:40" ht="23.25" hidden="1" customHeight="1" x14ac:dyDescent="0.25">
      <c r="A10" s="2026"/>
      <c r="B10" s="2026"/>
      <c r="C10" s="2036"/>
      <c r="D10" s="2028"/>
      <c r="E10" s="2029"/>
      <c r="F10" s="2029"/>
      <c r="G10" s="2030"/>
      <c r="H10" s="2031"/>
      <c r="I10" s="2029"/>
      <c r="J10" s="2032"/>
      <c r="K10" s="34"/>
      <c r="L10" s="34"/>
      <c r="M10" s="34"/>
      <c r="N10" s="2033"/>
      <c r="O10" s="2542"/>
      <c r="P10" s="2033">
        <v>54</v>
      </c>
      <c r="Q10" s="2033">
        <v>54</v>
      </c>
      <c r="R10" s="2034"/>
      <c r="S10" s="2034"/>
      <c r="T10" s="38"/>
      <c r="U10" s="39"/>
      <c r="V10" s="43"/>
      <c r="W10" s="43"/>
      <c r="X10" s="43"/>
      <c r="Y10" s="43"/>
      <c r="Z10" s="44"/>
      <c r="AA10" s="44"/>
      <c r="AB10" s="44"/>
      <c r="AC10" s="44"/>
      <c r="AD10" s="38"/>
      <c r="AE10" s="39"/>
      <c r="AF10" s="43"/>
      <c r="AG10" s="43"/>
      <c r="AH10" s="43"/>
      <c r="AI10" s="43"/>
      <c r="AJ10" s="44"/>
      <c r="AK10" s="44"/>
      <c r="AL10" s="44"/>
      <c r="AM10" s="44"/>
      <c r="AN10" s="41"/>
    </row>
    <row r="11" spans="1:40" ht="23.25" hidden="1" customHeight="1" x14ac:dyDescent="0.25">
      <c r="A11" s="2026"/>
      <c r="B11" s="2026"/>
      <c r="C11" s="2036"/>
      <c r="D11" s="2028"/>
      <c r="E11" s="2029"/>
      <c r="F11" s="2029"/>
      <c r="G11" s="2030"/>
      <c r="H11" s="2031"/>
      <c r="I11" s="2029"/>
      <c r="J11" s="2032"/>
      <c r="K11" s="34"/>
      <c r="L11" s="34"/>
      <c r="M11" s="34"/>
      <c r="N11" s="2033"/>
      <c r="O11" s="2542"/>
      <c r="P11" s="2033">
        <v>18</v>
      </c>
      <c r="Q11" s="2033">
        <v>18</v>
      </c>
      <c r="R11" s="2034"/>
      <c r="S11" s="2034"/>
      <c r="T11" s="38"/>
      <c r="U11" s="39"/>
      <c r="V11" s="43"/>
      <c r="W11" s="43"/>
      <c r="X11" s="43"/>
      <c r="Y11" s="43"/>
      <c r="Z11" s="44"/>
      <c r="AA11" s="44"/>
      <c r="AB11" s="44"/>
      <c r="AC11" s="44"/>
      <c r="AD11" s="38"/>
      <c r="AE11" s="39"/>
      <c r="AF11" s="43"/>
      <c r="AG11" s="43"/>
      <c r="AH11" s="43"/>
      <c r="AI11" s="43"/>
      <c r="AJ11" s="44"/>
      <c r="AK11" s="44"/>
      <c r="AL11" s="44"/>
      <c r="AM11" s="44"/>
      <c r="AN11" s="41"/>
    </row>
    <row r="12" spans="1:40" ht="23.25" hidden="1" customHeight="1" x14ac:dyDescent="0.25">
      <c r="A12" s="2026"/>
      <c r="B12" s="2026"/>
      <c r="C12" s="2027"/>
      <c r="D12" s="2028"/>
      <c r="E12" s="2029"/>
      <c r="F12" s="2029"/>
      <c r="G12" s="2030"/>
      <c r="H12" s="2031"/>
      <c r="I12" s="2029"/>
      <c r="J12" s="2032"/>
      <c r="K12" s="34"/>
      <c r="L12" s="34"/>
      <c r="M12" s="34"/>
      <c r="N12" s="2033"/>
      <c r="O12" s="2542"/>
      <c r="P12" s="2033">
        <v>18</v>
      </c>
      <c r="Q12" s="2033">
        <v>18</v>
      </c>
      <c r="R12" s="2034"/>
      <c r="S12" s="2034"/>
      <c r="T12" s="38"/>
      <c r="U12" s="39"/>
      <c r="V12" s="43"/>
      <c r="W12" s="43"/>
      <c r="X12" s="43"/>
      <c r="Y12" s="43"/>
      <c r="Z12" s="44"/>
      <c r="AA12" s="44"/>
      <c r="AB12" s="44"/>
      <c r="AC12" s="44"/>
      <c r="AD12" s="38"/>
      <c r="AE12" s="39"/>
      <c r="AF12" s="43"/>
      <c r="AG12" s="43"/>
      <c r="AH12" s="43"/>
      <c r="AI12" s="43"/>
      <c r="AJ12" s="44"/>
      <c r="AK12" s="44"/>
      <c r="AL12" s="44"/>
      <c r="AM12" s="44"/>
      <c r="AN12" s="41"/>
    </row>
    <row r="13" spans="1:40" ht="23.25" hidden="1" customHeight="1" x14ac:dyDescent="0.25">
      <c r="A13" s="2026"/>
      <c r="B13" s="2026"/>
      <c r="C13" s="2027"/>
      <c r="D13" s="2028"/>
      <c r="E13" s="2029"/>
      <c r="F13" s="2029"/>
      <c r="G13" s="2030"/>
      <c r="H13" s="2031"/>
      <c r="I13" s="2029"/>
      <c r="J13" s="2032"/>
      <c r="K13" s="34"/>
      <c r="L13" s="34"/>
      <c r="M13" s="34"/>
      <c r="N13" s="2033"/>
      <c r="O13" s="2542"/>
      <c r="P13" s="2033">
        <v>18</v>
      </c>
      <c r="Q13" s="2033">
        <v>18</v>
      </c>
      <c r="R13" s="2034"/>
      <c r="S13" s="2034"/>
      <c r="T13" s="38"/>
      <c r="U13" s="39"/>
      <c r="V13" s="43"/>
      <c r="W13" s="43"/>
      <c r="X13" s="43"/>
      <c r="Y13" s="43"/>
      <c r="Z13" s="44"/>
      <c r="AA13" s="44"/>
      <c r="AB13" s="44"/>
      <c r="AC13" s="44"/>
      <c r="AD13" s="38"/>
      <c r="AE13" s="39"/>
      <c r="AF13" s="43"/>
      <c r="AG13" s="43"/>
      <c r="AH13" s="43"/>
      <c r="AI13" s="43"/>
      <c r="AJ13" s="44"/>
      <c r="AK13" s="44"/>
      <c r="AL13" s="44"/>
      <c r="AM13" s="44"/>
      <c r="AN13" s="41"/>
    </row>
    <row r="14" spans="1:40" ht="23.25" hidden="1" customHeight="1" x14ac:dyDescent="0.25">
      <c r="A14" s="2026"/>
      <c r="B14" s="2026"/>
      <c r="C14" s="2027"/>
      <c r="D14" s="2037"/>
      <c r="E14" s="2029"/>
      <c r="F14" s="2038"/>
      <c r="G14" s="2030"/>
      <c r="H14" s="2031"/>
      <c r="I14" s="2038"/>
      <c r="J14" s="2039"/>
      <c r="K14" s="2040"/>
      <c r="L14" s="2040"/>
      <c r="M14" s="2040"/>
      <c r="N14" s="2041"/>
      <c r="O14" s="2543"/>
      <c r="P14" s="2038"/>
      <c r="Q14" s="2038"/>
      <c r="R14" s="2034"/>
      <c r="S14" s="2034"/>
      <c r="T14" s="38"/>
      <c r="U14" s="39"/>
      <c r="V14" s="43"/>
      <c r="W14" s="43"/>
      <c r="X14" s="43"/>
      <c r="Y14" s="43"/>
      <c r="Z14" s="44"/>
      <c r="AA14" s="44"/>
      <c r="AB14" s="44"/>
      <c r="AC14" s="44"/>
      <c r="AD14" s="38"/>
      <c r="AE14" s="39"/>
      <c r="AF14" s="43"/>
      <c r="AG14" s="43"/>
      <c r="AH14" s="43"/>
      <c r="AI14" s="43"/>
      <c r="AJ14" s="44"/>
      <c r="AK14" s="44"/>
      <c r="AL14" s="44"/>
      <c r="AM14" s="44"/>
      <c r="AN14" s="2042"/>
    </row>
    <row r="15" spans="1:40" ht="23.25" hidden="1" customHeight="1" x14ac:dyDescent="0.25">
      <c r="A15" s="2026"/>
      <c r="B15" s="2026"/>
      <c r="C15" s="2043"/>
      <c r="D15" s="2037"/>
      <c r="E15" s="2029"/>
      <c r="F15" s="2029"/>
      <c r="G15" s="2030"/>
      <c r="H15" s="2031"/>
      <c r="I15" s="2029"/>
      <c r="J15" s="2032"/>
      <c r="K15" s="2044"/>
      <c r="L15" s="2044"/>
      <c r="M15" s="2044"/>
      <c r="N15" s="2041"/>
      <c r="O15" s="2543"/>
      <c r="P15" s="2038"/>
      <c r="Q15" s="2038"/>
      <c r="R15" s="2034"/>
      <c r="S15" s="2034"/>
      <c r="T15" s="38"/>
      <c r="U15" s="39"/>
      <c r="V15" s="43"/>
      <c r="W15" s="43"/>
      <c r="X15" s="43"/>
      <c r="Y15" s="43"/>
      <c r="Z15" s="44"/>
      <c r="AA15" s="44"/>
      <c r="AB15" s="44"/>
      <c r="AC15" s="44"/>
      <c r="AD15" s="38"/>
      <c r="AE15" s="39"/>
      <c r="AF15" s="43"/>
      <c r="AG15" s="43"/>
      <c r="AH15" s="43"/>
      <c r="AI15" s="43"/>
      <c r="AJ15" s="44"/>
      <c r="AK15" s="44"/>
      <c r="AL15" s="44"/>
      <c r="AM15" s="44"/>
      <c r="AN15" s="2045"/>
    </row>
    <row r="16" spans="1:40" ht="23.25" hidden="1" customHeight="1" x14ac:dyDescent="0.25">
      <c r="A16" s="2026"/>
      <c r="B16" s="2026"/>
      <c r="C16" s="2043"/>
      <c r="D16" s="2037"/>
      <c r="E16" s="2029"/>
      <c r="F16" s="2029"/>
      <c r="G16" s="2030"/>
      <c r="H16" s="2031"/>
      <c r="I16" s="2029"/>
      <c r="J16" s="2032"/>
      <c r="K16" s="2044"/>
      <c r="L16" s="2044"/>
      <c r="M16" s="2044"/>
      <c r="N16" s="2041"/>
      <c r="O16" s="2543"/>
      <c r="P16" s="2038"/>
      <c r="Q16" s="2038"/>
      <c r="R16" s="2034"/>
      <c r="S16" s="2034"/>
      <c r="T16" s="38"/>
      <c r="U16" s="39"/>
      <c r="V16" s="2696"/>
      <c r="W16" s="2697"/>
      <c r="X16" s="2697"/>
      <c r="Y16" s="2697"/>
      <c r="Z16" s="2697"/>
      <c r="AA16" s="2697"/>
      <c r="AB16" s="2697"/>
      <c r="AC16" s="2697"/>
      <c r="AD16" s="38"/>
      <c r="AE16" s="39"/>
      <c r="AF16" s="2697"/>
      <c r="AG16" s="2697"/>
      <c r="AH16" s="2697"/>
      <c r="AI16" s="2697"/>
      <c r="AJ16" s="2035"/>
      <c r="AK16" s="2035"/>
      <c r="AL16" s="2035"/>
      <c r="AM16" s="2035"/>
      <c r="AN16" s="2045"/>
    </row>
    <row r="17" spans="1:40" ht="23.25" hidden="1" customHeight="1" x14ac:dyDescent="0.25">
      <c r="A17" s="2026"/>
      <c r="B17" s="2026"/>
      <c r="C17" s="2043"/>
      <c r="D17" s="2037"/>
      <c r="E17" s="2029"/>
      <c r="F17" s="2029"/>
      <c r="G17" s="2030"/>
      <c r="H17" s="2031"/>
      <c r="I17" s="2029"/>
      <c r="J17" s="2032"/>
      <c r="K17" s="2044"/>
      <c r="L17" s="2044"/>
      <c r="M17" s="2044"/>
      <c r="N17" s="2041"/>
      <c r="O17" s="2543"/>
      <c r="P17" s="2038"/>
      <c r="Q17" s="2038"/>
      <c r="R17" s="2034"/>
      <c r="S17" s="2034"/>
      <c r="T17" s="38"/>
      <c r="U17" s="39"/>
      <c r="V17" s="43"/>
      <c r="W17" s="43"/>
      <c r="X17" s="43"/>
      <c r="Y17" s="43"/>
      <c r="Z17" s="44"/>
      <c r="AA17" s="44"/>
      <c r="AB17" s="44"/>
      <c r="AC17" s="44"/>
      <c r="AD17" s="38"/>
      <c r="AE17" s="39"/>
      <c r="AF17" s="43"/>
      <c r="AG17" s="43"/>
      <c r="AH17" s="43"/>
      <c r="AI17" s="43"/>
      <c r="AJ17" s="44"/>
      <c r="AK17" s="44"/>
      <c r="AL17" s="44"/>
      <c r="AM17" s="44"/>
      <c r="AN17" s="2045"/>
    </row>
    <row r="18" spans="1:40" ht="23.25" hidden="1" customHeight="1" x14ac:dyDescent="0.25">
      <c r="A18" s="2046"/>
      <c r="B18" s="2046"/>
      <c r="C18" s="2047" t="s">
        <v>27</v>
      </c>
      <c r="D18" s="2024"/>
      <c r="E18" s="2016"/>
      <c r="F18" s="2016"/>
      <c r="G18" s="2013"/>
      <c r="H18" s="2048"/>
      <c r="I18" s="2016"/>
      <c r="J18" s="2017"/>
      <c r="K18" s="2018"/>
      <c r="L18" s="2018"/>
      <c r="M18" s="2018"/>
      <c r="N18" s="2019"/>
      <c r="O18" s="2541"/>
      <c r="P18" s="2016"/>
      <c r="Q18" s="2016"/>
      <c r="R18" s="2020"/>
      <c r="S18" s="2020"/>
      <c r="T18" s="19"/>
      <c r="U18" s="20"/>
      <c r="V18" s="43"/>
      <c r="W18" s="43"/>
      <c r="X18" s="43"/>
      <c r="Y18" s="43"/>
      <c r="Z18" s="44"/>
      <c r="AA18" s="44"/>
      <c r="AB18" s="44"/>
      <c r="AC18" s="44"/>
      <c r="AD18" s="19"/>
      <c r="AE18" s="20"/>
      <c r="AF18" s="43"/>
      <c r="AG18" s="43"/>
      <c r="AH18" s="43"/>
      <c r="AI18" s="43"/>
      <c r="AJ18" s="44"/>
      <c r="AK18" s="44"/>
      <c r="AL18" s="44"/>
      <c r="AM18" s="44"/>
      <c r="AN18" s="2022"/>
    </row>
    <row r="19" spans="1:40" ht="23.25" hidden="1" customHeight="1" x14ac:dyDescent="0.25">
      <c r="A19" s="2026"/>
      <c r="B19" s="2026"/>
      <c r="C19" s="2036"/>
      <c r="D19" s="2037"/>
      <c r="E19" s="2029"/>
      <c r="F19" s="2029"/>
      <c r="G19" s="2030"/>
      <c r="H19" s="2031"/>
      <c r="I19" s="2029"/>
      <c r="J19" s="2032"/>
      <c r="K19" s="2044"/>
      <c r="L19" s="2044"/>
      <c r="M19" s="2044"/>
      <c r="N19" s="2041"/>
      <c r="O19" s="2543"/>
      <c r="P19" s="2038"/>
      <c r="Q19" s="2038"/>
      <c r="R19" s="2034"/>
      <c r="S19" s="2034"/>
      <c r="T19" s="38"/>
      <c r="U19" s="39"/>
      <c r="V19" s="43"/>
      <c r="W19" s="43"/>
      <c r="X19" s="43"/>
      <c r="Y19" s="43"/>
      <c r="Z19" s="44"/>
      <c r="AA19" s="44"/>
      <c r="AB19" s="44"/>
      <c r="AC19" s="44"/>
      <c r="AD19" s="38"/>
      <c r="AE19" s="39"/>
      <c r="AF19" s="43"/>
      <c r="AG19" s="43"/>
      <c r="AH19" s="43"/>
      <c r="AI19" s="43"/>
      <c r="AJ19" s="44"/>
      <c r="AK19" s="44"/>
      <c r="AL19" s="44"/>
      <c r="AM19" s="44"/>
      <c r="AN19" s="2045"/>
    </row>
    <row r="20" spans="1:40" ht="23.25" hidden="1" customHeight="1" x14ac:dyDescent="0.25">
      <c r="A20" s="2026"/>
      <c r="B20" s="2026"/>
      <c r="C20" s="2036"/>
      <c r="D20" s="2037"/>
      <c r="E20" s="2029"/>
      <c r="F20" s="2029"/>
      <c r="G20" s="2030"/>
      <c r="H20" s="2031"/>
      <c r="I20" s="2029"/>
      <c r="J20" s="2032"/>
      <c r="K20" s="2044"/>
      <c r="L20" s="2044"/>
      <c r="M20" s="2044"/>
      <c r="N20" s="2041"/>
      <c r="O20" s="2543"/>
      <c r="P20" s="2038"/>
      <c r="Q20" s="2038"/>
      <c r="R20" s="2034"/>
      <c r="S20" s="2034"/>
      <c r="T20" s="38"/>
      <c r="U20" s="39"/>
      <c r="V20" s="43"/>
      <c r="W20" s="43"/>
      <c r="X20" s="43"/>
      <c r="Y20" s="43"/>
      <c r="Z20" s="44"/>
      <c r="AA20" s="44"/>
      <c r="AB20" s="44"/>
      <c r="AC20" s="44"/>
      <c r="AD20" s="38"/>
      <c r="AE20" s="39"/>
      <c r="AF20" s="43"/>
      <c r="AG20" s="43"/>
      <c r="AH20" s="43"/>
      <c r="AI20" s="43"/>
      <c r="AJ20" s="44"/>
      <c r="AK20" s="44"/>
      <c r="AL20" s="44"/>
      <c r="AM20" s="44"/>
      <c r="AN20" s="2045"/>
    </row>
    <row r="21" spans="1:40" ht="23.25" hidden="1" customHeight="1" x14ac:dyDescent="0.25">
      <c r="A21" s="2026"/>
      <c r="B21" s="2026"/>
      <c r="C21" s="2036"/>
      <c r="D21" s="2037"/>
      <c r="E21" s="2029"/>
      <c r="F21" s="2029"/>
      <c r="G21" s="2030"/>
      <c r="H21" s="2031"/>
      <c r="I21" s="2029"/>
      <c r="J21" s="2032"/>
      <c r="K21" s="2044"/>
      <c r="L21" s="2044"/>
      <c r="M21" s="2044"/>
      <c r="N21" s="2041"/>
      <c r="O21" s="2543"/>
      <c r="P21" s="2038"/>
      <c r="Q21" s="2038"/>
      <c r="R21" s="2034"/>
      <c r="S21" s="2034"/>
      <c r="T21" s="38"/>
      <c r="U21" s="39"/>
      <c r="V21" s="43"/>
      <c r="W21" s="43"/>
      <c r="X21" s="43"/>
      <c r="Y21" s="43"/>
      <c r="Z21" s="44"/>
      <c r="AA21" s="44"/>
      <c r="AB21" s="44"/>
      <c r="AC21" s="44"/>
      <c r="AD21" s="38"/>
      <c r="AE21" s="39"/>
      <c r="AF21" s="43"/>
      <c r="AG21" s="43"/>
      <c r="AH21" s="43"/>
      <c r="AI21" s="43"/>
      <c r="AJ21" s="44"/>
      <c r="AK21" s="44"/>
      <c r="AL21" s="44"/>
      <c r="AM21" s="44"/>
      <c r="AN21" s="2045"/>
    </row>
    <row r="22" spans="1:40" ht="23.25" hidden="1" customHeight="1" x14ac:dyDescent="0.25">
      <c r="A22" s="2026"/>
      <c r="B22" s="2026"/>
      <c r="C22" s="2036"/>
      <c r="D22" s="2037"/>
      <c r="E22" s="2029"/>
      <c r="F22" s="2029"/>
      <c r="G22" s="2030"/>
      <c r="H22" s="2031"/>
      <c r="I22" s="2029"/>
      <c r="J22" s="2032"/>
      <c r="K22" s="2044"/>
      <c r="L22" s="2044"/>
      <c r="M22" s="2044"/>
      <c r="N22" s="2041"/>
      <c r="O22" s="2543"/>
      <c r="P22" s="2038"/>
      <c r="Q22" s="2038"/>
      <c r="R22" s="2034"/>
      <c r="S22" s="2034"/>
      <c r="T22" s="38"/>
      <c r="U22" s="39"/>
      <c r="V22" s="43"/>
      <c r="W22" s="43"/>
      <c r="X22" s="43"/>
      <c r="Y22" s="43"/>
      <c r="Z22" s="44"/>
      <c r="AA22" s="44"/>
      <c r="AB22" s="44"/>
      <c r="AC22" s="44"/>
      <c r="AD22" s="38"/>
      <c r="AE22" s="39"/>
      <c r="AF22" s="43"/>
      <c r="AG22" s="43"/>
      <c r="AH22" s="43"/>
      <c r="AI22" s="43"/>
      <c r="AJ22" s="44"/>
      <c r="AK22" s="44"/>
      <c r="AL22" s="44"/>
      <c r="AM22" s="44"/>
      <c r="AN22" s="2045"/>
    </row>
    <row r="23" spans="1:40" ht="23.25" hidden="1" customHeight="1" x14ac:dyDescent="0.25">
      <c r="A23" s="2026"/>
      <c r="B23" s="2026"/>
      <c r="C23" s="2036"/>
      <c r="D23" s="2037"/>
      <c r="E23" s="2029"/>
      <c r="F23" s="2029"/>
      <c r="G23" s="2030"/>
      <c r="H23" s="2031"/>
      <c r="I23" s="2029"/>
      <c r="J23" s="2032"/>
      <c r="K23" s="2044"/>
      <c r="L23" s="2044"/>
      <c r="M23" s="2044"/>
      <c r="N23" s="2041"/>
      <c r="O23" s="2543"/>
      <c r="P23" s="2038"/>
      <c r="Q23" s="2038"/>
      <c r="R23" s="2034"/>
      <c r="S23" s="2034"/>
      <c r="T23" s="38"/>
      <c r="U23" s="39"/>
      <c r="V23" s="43"/>
      <c r="W23" s="43"/>
      <c r="X23" s="43"/>
      <c r="Y23" s="43"/>
      <c r="Z23" s="44"/>
      <c r="AA23" s="44"/>
      <c r="AB23" s="44"/>
      <c r="AC23" s="44"/>
      <c r="AD23" s="38"/>
      <c r="AE23" s="39"/>
      <c r="AF23" s="43"/>
      <c r="AG23" s="43"/>
      <c r="AH23" s="43"/>
      <c r="AI23" s="43"/>
      <c r="AJ23" s="44"/>
      <c r="AK23" s="44"/>
      <c r="AL23" s="44"/>
      <c r="AM23" s="44"/>
      <c r="AN23" s="2045"/>
    </row>
    <row r="24" spans="1:40" ht="23.25" hidden="1" customHeight="1" x14ac:dyDescent="0.25">
      <c r="A24" s="2026"/>
      <c r="B24" s="2026"/>
      <c r="C24" s="2036"/>
      <c r="D24" s="2037"/>
      <c r="E24" s="2029"/>
      <c r="F24" s="2029"/>
      <c r="G24" s="2030"/>
      <c r="H24" s="2031"/>
      <c r="I24" s="2029"/>
      <c r="J24" s="2032"/>
      <c r="K24" s="2044"/>
      <c r="L24" s="2044"/>
      <c r="M24" s="2044"/>
      <c r="N24" s="2041"/>
      <c r="O24" s="2543"/>
      <c r="P24" s="2038"/>
      <c r="Q24" s="2038"/>
      <c r="R24" s="2034"/>
      <c r="S24" s="2034"/>
      <c r="T24" s="38"/>
      <c r="U24" s="39"/>
      <c r="V24" s="43"/>
      <c r="W24" s="43"/>
      <c r="X24" s="43"/>
      <c r="Y24" s="43"/>
      <c r="Z24" s="44"/>
      <c r="AA24" s="44"/>
      <c r="AB24" s="44"/>
      <c r="AC24" s="44"/>
      <c r="AD24" s="38"/>
      <c r="AE24" s="39"/>
      <c r="AF24" s="43"/>
      <c r="AG24" s="43"/>
      <c r="AH24" s="43"/>
      <c r="AI24" s="43"/>
      <c r="AJ24" s="44"/>
      <c r="AK24" s="44"/>
      <c r="AL24" s="44"/>
      <c r="AM24" s="44"/>
      <c r="AN24" s="2045"/>
    </row>
    <row r="25" spans="1:40" ht="23.25" hidden="1" customHeight="1" x14ac:dyDescent="0.25">
      <c r="A25" s="2049"/>
      <c r="B25" s="2049"/>
      <c r="C25" s="2050"/>
      <c r="D25" s="2051"/>
      <c r="E25" s="2038"/>
      <c r="F25" s="2038"/>
      <c r="G25" s="2052"/>
      <c r="H25" s="2031"/>
      <c r="I25" s="2038"/>
      <c r="J25" s="2039"/>
      <c r="K25" s="2040"/>
      <c r="L25" s="2040"/>
      <c r="M25" s="2040"/>
      <c r="N25" s="2041"/>
      <c r="O25" s="2543"/>
      <c r="P25" s="2038"/>
      <c r="Q25" s="2038"/>
      <c r="R25" s="2034"/>
      <c r="S25" s="2034"/>
      <c r="T25" s="38"/>
      <c r="U25" s="39"/>
      <c r="V25" s="43"/>
      <c r="W25" s="43"/>
      <c r="X25" s="43"/>
      <c r="Y25" s="43"/>
      <c r="Z25" s="44"/>
      <c r="AA25" s="44"/>
      <c r="AB25" s="44"/>
      <c r="AC25" s="44"/>
      <c r="AD25" s="38"/>
      <c r="AE25" s="39"/>
      <c r="AF25" s="43"/>
      <c r="AG25" s="43"/>
      <c r="AH25" s="43"/>
      <c r="AI25" s="43"/>
      <c r="AJ25" s="44"/>
      <c r="AK25" s="44"/>
      <c r="AL25" s="44"/>
      <c r="AM25" s="44"/>
      <c r="AN25" s="2042"/>
    </row>
    <row r="26" spans="1:40" ht="23.25" hidden="1" customHeight="1" x14ac:dyDescent="0.25">
      <c r="A26" s="2026"/>
      <c r="B26" s="2026"/>
      <c r="C26" s="2027"/>
      <c r="D26" s="2037"/>
      <c r="E26" s="2029"/>
      <c r="F26" s="2029"/>
      <c r="G26" s="2030"/>
      <c r="H26" s="2031"/>
      <c r="I26" s="2029"/>
      <c r="J26" s="2032"/>
      <c r="K26" s="2044"/>
      <c r="L26" s="2044"/>
      <c r="M26" s="2044"/>
      <c r="N26" s="2041"/>
      <c r="O26" s="2543"/>
      <c r="P26" s="2038"/>
      <c r="Q26" s="2038"/>
      <c r="R26" s="2034"/>
      <c r="S26" s="2034"/>
      <c r="T26" s="38"/>
      <c r="U26" s="39"/>
      <c r="V26" s="2696"/>
      <c r="W26" s="2697"/>
      <c r="X26" s="2697"/>
      <c r="Y26" s="2697"/>
      <c r="Z26" s="2697"/>
      <c r="AA26" s="2697"/>
      <c r="AB26" s="2697"/>
      <c r="AC26" s="2697"/>
      <c r="AD26" s="38"/>
      <c r="AE26" s="39"/>
      <c r="AF26" s="2697"/>
      <c r="AG26" s="2697"/>
      <c r="AH26" s="2697"/>
      <c r="AI26" s="2697"/>
      <c r="AJ26" s="2035"/>
      <c r="AK26" s="2035"/>
      <c r="AL26" s="2035"/>
      <c r="AM26" s="2035"/>
      <c r="AN26" s="2045"/>
    </row>
    <row r="27" spans="1:40" ht="23.25" hidden="1" customHeight="1" x14ac:dyDescent="0.25">
      <c r="A27" s="2046"/>
      <c r="B27" s="2046"/>
      <c r="C27" s="2047" t="s">
        <v>27</v>
      </c>
      <c r="D27" s="2024"/>
      <c r="E27" s="2016"/>
      <c r="F27" s="2016"/>
      <c r="G27" s="2013"/>
      <c r="H27" s="2048"/>
      <c r="I27" s="2016"/>
      <c r="J27" s="2017"/>
      <c r="K27" s="2018"/>
      <c r="L27" s="2018"/>
      <c r="M27" s="2018"/>
      <c r="N27" s="2019"/>
      <c r="O27" s="2541"/>
      <c r="P27" s="2016"/>
      <c r="Q27" s="2016"/>
      <c r="R27" s="2020"/>
      <c r="S27" s="2020"/>
      <c r="T27" s="19"/>
      <c r="U27" s="20"/>
      <c r="V27" s="43"/>
      <c r="W27" s="43"/>
      <c r="X27" s="43"/>
      <c r="Y27" s="43"/>
      <c r="Z27" s="44"/>
      <c r="AA27" s="44"/>
      <c r="AB27" s="44"/>
      <c r="AC27" s="44"/>
      <c r="AD27" s="19"/>
      <c r="AE27" s="20"/>
      <c r="AF27" s="43"/>
      <c r="AG27" s="43"/>
      <c r="AH27" s="43"/>
      <c r="AI27" s="43"/>
      <c r="AJ27" s="44"/>
      <c r="AK27" s="44"/>
      <c r="AL27" s="44"/>
      <c r="AM27" s="44"/>
      <c r="AN27" s="2022"/>
    </row>
    <row r="28" spans="1:40" ht="23.25" hidden="1" customHeight="1" x14ac:dyDescent="0.25">
      <c r="A28" s="2026"/>
      <c r="B28" s="2026"/>
      <c r="C28" s="2053"/>
      <c r="D28" s="2037"/>
      <c r="E28" s="2029"/>
      <c r="F28" s="2029"/>
      <c r="G28" s="2030"/>
      <c r="H28" s="2031"/>
      <c r="I28" s="2029"/>
      <c r="J28" s="2032"/>
      <c r="K28" s="2044"/>
      <c r="L28" s="2044"/>
      <c r="M28" s="2044"/>
      <c r="N28" s="2041"/>
      <c r="O28" s="2543"/>
      <c r="P28" s="2038"/>
      <c r="Q28" s="2038"/>
      <c r="R28" s="2034"/>
      <c r="S28" s="2034"/>
      <c r="T28" s="38"/>
      <c r="U28" s="39"/>
      <c r="V28" s="43"/>
      <c r="W28" s="43"/>
      <c r="X28" s="43"/>
      <c r="Y28" s="43"/>
      <c r="Z28" s="44"/>
      <c r="AA28" s="44"/>
      <c r="AB28" s="44"/>
      <c r="AC28" s="44"/>
      <c r="AD28" s="38"/>
      <c r="AE28" s="39"/>
      <c r="AF28" s="43"/>
      <c r="AG28" s="43"/>
      <c r="AH28" s="43"/>
      <c r="AI28" s="43"/>
      <c r="AJ28" s="44"/>
      <c r="AK28" s="44"/>
      <c r="AL28" s="44"/>
      <c r="AM28" s="44"/>
      <c r="AN28" s="2045"/>
    </row>
    <row r="29" spans="1:40" ht="23.25" hidden="1" customHeight="1" x14ac:dyDescent="0.25">
      <c r="A29" s="2026"/>
      <c r="B29" s="2026"/>
      <c r="C29" s="2027"/>
      <c r="D29" s="2037"/>
      <c r="E29" s="2029"/>
      <c r="F29" s="2029"/>
      <c r="G29" s="2030"/>
      <c r="H29" s="2031"/>
      <c r="I29" s="2029"/>
      <c r="J29" s="2032"/>
      <c r="K29" s="2044"/>
      <c r="L29" s="2044"/>
      <c r="M29" s="2044"/>
      <c r="N29" s="2041"/>
      <c r="O29" s="2543"/>
      <c r="P29" s="2038"/>
      <c r="Q29" s="2038"/>
      <c r="R29" s="2034"/>
      <c r="S29" s="2034"/>
      <c r="T29" s="38"/>
      <c r="U29" s="39"/>
      <c r="V29" s="43"/>
      <c r="W29" s="43"/>
      <c r="X29" s="43"/>
      <c r="Y29" s="43"/>
      <c r="Z29" s="44"/>
      <c r="AA29" s="44"/>
      <c r="AB29" s="44"/>
      <c r="AC29" s="44"/>
      <c r="AD29" s="38"/>
      <c r="AE29" s="39"/>
      <c r="AF29" s="43"/>
      <c r="AG29" s="43"/>
      <c r="AH29" s="43"/>
      <c r="AI29" s="43"/>
      <c r="AJ29" s="44"/>
      <c r="AK29" s="44"/>
      <c r="AL29" s="44"/>
      <c r="AM29" s="44"/>
      <c r="AN29" s="2045"/>
    </row>
    <row r="30" spans="1:40" ht="23.25" hidden="1" customHeight="1" x14ac:dyDescent="0.25">
      <c r="A30" s="2026"/>
      <c r="B30" s="2026"/>
      <c r="C30" s="2027"/>
      <c r="D30" s="2037"/>
      <c r="E30" s="2029"/>
      <c r="F30" s="2029"/>
      <c r="G30" s="2030"/>
      <c r="H30" s="2031"/>
      <c r="I30" s="2029"/>
      <c r="J30" s="2032"/>
      <c r="K30" s="2044"/>
      <c r="L30" s="2044"/>
      <c r="M30" s="2044"/>
      <c r="N30" s="2041"/>
      <c r="O30" s="2543"/>
      <c r="P30" s="2038"/>
      <c r="Q30" s="2038"/>
      <c r="R30" s="2034"/>
      <c r="S30" s="2034"/>
      <c r="T30" s="38"/>
      <c r="U30" s="39"/>
      <c r="V30" s="43"/>
      <c r="W30" s="43"/>
      <c r="X30" s="43"/>
      <c r="Y30" s="43"/>
      <c r="Z30" s="44"/>
      <c r="AA30" s="44"/>
      <c r="AB30" s="44"/>
      <c r="AC30" s="44"/>
      <c r="AD30" s="38"/>
      <c r="AE30" s="39"/>
      <c r="AF30" s="43"/>
      <c r="AG30" s="43"/>
      <c r="AH30" s="43"/>
      <c r="AI30" s="43"/>
      <c r="AJ30" s="44"/>
      <c r="AK30" s="44"/>
      <c r="AL30" s="44"/>
      <c r="AM30" s="44"/>
      <c r="AN30" s="2045"/>
    </row>
    <row r="31" spans="1:40" ht="23.25" hidden="1" customHeight="1" x14ac:dyDescent="0.25">
      <c r="A31" s="2026"/>
      <c r="B31" s="2026"/>
      <c r="C31" s="2027"/>
      <c r="D31" s="2037"/>
      <c r="E31" s="2029"/>
      <c r="F31" s="2029"/>
      <c r="G31" s="2030"/>
      <c r="H31" s="2031"/>
      <c r="I31" s="2029"/>
      <c r="J31" s="2032"/>
      <c r="K31" s="2044"/>
      <c r="L31" s="2044"/>
      <c r="M31" s="2044"/>
      <c r="N31" s="2041"/>
      <c r="O31" s="2543"/>
      <c r="P31" s="2038"/>
      <c r="Q31" s="2038"/>
      <c r="R31" s="2034"/>
      <c r="S31" s="2034"/>
      <c r="T31" s="38"/>
      <c r="U31" s="39"/>
      <c r="V31" s="43"/>
      <c r="W31" s="43"/>
      <c r="X31" s="43"/>
      <c r="Y31" s="43"/>
      <c r="Z31" s="44"/>
      <c r="AA31" s="44"/>
      <c r="AB31" s="44"/>
      <c r="AC31" s="44"/>
      <c r="AD31" s="38"/>
      <c r="AE31" s="39"/>
      <c r="AF31" s="43"/>
      <c r="AG31" s="43"/>
      <c r="AH31" s="43"/>
      <c r="AI31" s="43"/>
      <c r="AJ31" s="44"/>
      <c r="AK31" s="44"/>
      <c r="AL31" s="44"/>
      <c r="AM31" s="44"/>
      <c r="AN31" s="2045"/>
    </row>
    <row r="32" spans="1:40" ht="23.25" hidden="1" customHeight="1" x14ac:dyDescent="0.25">
      <c r="A32" s="2026"/>
      <c r="B32" s="2026"/>
      <c r="C32" s="2027"/>
      <c r="D32" s="2037"/>
      <c r="E32" s="2029"/>
      <c r="F32" s="2038"/>
      <c r="G32" s="2030"/>
      <c r="H32" s="2031"/>
      <c r="I32" s="2038"/>
      <c r="J32" s="2039"/>
      <c r="K32" s="2040"/>
      <c r="L32" s="2040"/>
      <c r="M32" s="2040"/>
      <c r="N32" s="2041"/>
      <c r="O32" s="2543"/>
      <c r="P32" s="2038"/>
      <c r="Q32" s="2038"/>
      <c r="R32" s="2034"/>
      <c r="S32" s="2034"/>
      <c r="T32" s="38"/>
      <c r="U32" s="39"/>
      <c r="V32" s="43"/>
      <c r="W32" s="43"/>
      <c r="X32" s="43"/>
      <c r="Y32" s="43"/>
      <c r="Z32" s="44"/>
      <c r="AA32" s="44"/>
      <c r="AB32" s="44"/>
      <c r="AC32" s="44"/>
      <c r="AD32" s="38"/>
      <c r="AE32" s="39"/>
      <c r="AF32" s="43"/>
      <c r="AG32" s="43"/>
      <c r="AH32" s="43"/>
      <c r="AI32" s="43"/>
      <c r="AJ32" s="44"/>
      <c r="AK32" s="44"/>
      <c r="AL32" s="44"/>
      <c r="AM32" s="44"/>
      <c r="AN32" s="2042"/>
    </row>
    <row r="33" spans="1:40" ht="23.25" hidden="1" customHeight="1" x14ac:dyDescent="0.25">
      <c r="A33" s="2026"/>
      <c r="B33" s="2026"/>
      <c r="C33" s="2043"/>
      <c r="D33" s="2037"/>
      <c r="E33" s="2038"/>
      <c r="F33" s="2029"/>
      <c r="G33" s="2030"/>
      <c r="H33" s="2031"/>
      <c r="I33" s="2029"/>
      <c r="J33" s="2032"/>
      <c r="K33" s="2044"/>
      <c r="L33" s="2044"/>
      <c r="M33" s="2044"/>
      <c r="N33" s="2041"/>
      <c r="O33" s="2543"/>
      <c r="P33" s="2038"/>
      <c r="Q33" s="2038"/>
      <c r="R33" s="2034"/>
      <c r="S33" s="2034"/>
      <c r="T33" s="38"/>
      <c r="U33" s="39"/>
      <c r="V33" s="43"/>
      <c r="W33" s="43"/>
      <c r="X33" s="43"/>
      <c r="Y33" s="43"/>
      <c r="Z33" s="44"/>
      <c r="AA33" s="44"/>
      <c r="AB33" s="44"/>
      <c r="AC33" s="44"/>
      <c r="AD33" s="38"/>
      <c r="AE33" s="39"/>
      <c r="AF33" s="43"/>
      <c r="AG33" s="43"/>
      <c r="AH33" s="43"/>
      <c r="AI33" s="43"/>
      <c r="AJ33" s="44"/>
      <c r="AK33" s="44"/>
      <c r="AL33" s="44"/>
      <c r="AM33" s="44"/>
      <c r="AN33" s="2045"/>
    </row>
    <row r="34" spans="1:40" ht="23.25" hidden="1" customHeight="1" x14ac:dyDescent="0.25">
      <c r="A34" s="2026"/>
      <c r="B34" s="2026"/>
      <c r="C34" s="2043"/>
      <c r="D34" s="2037"/>
      <c r="E34" s="2038"/>
      <c r="F34" s="2029"/>
      <c r="G34" s="2030"/>
      <c r="H34" s="2031"/>
      <c r="I34" s="2029"/>
      <c r="J34" s="2032"/>
      <c r="K34" s="2044"/>
      <c r="L34" s="2044"/>
      <c r="M34" s="2044"/>
      <c r="N34" s="2041"/>
      <c r="O34" s="2543"/>
      <c r="P34" s="2038"/>
      <c r="Q34" s="2038"/>
      <c r="R34" s="2034"/>
      <c r="S34" s="2034"/>
      <c r="T34" s="38"/>
      <c r="U34" s="39"/>
      <c r="V34" s="43"/>
      <c r="W34" s="43"/>
      <c r="X34" s="43"/>
      <c r="Y34" s="43"/>
      <c r="Z34" s="44"/>
      <c r="AA34" s="44"/>
      <c r="AB34" s="44"/>
      <c r="AC34" s="44"/>
      <c r="AD34" s="38"/>
      <c r="AE34" s="39"/>
      <c r="AF34" s="43"/>
      <c r="AG34" s="43"/>
      <c r="AH34" s="43"/>
      <c r="AI34" s="43"/>
      <c r="AJ34" s="44"/>
      <c r="AK34" s="44"/>
      <c r="AL34" s="44"/>
      <c r="AM34" s="44"/>
      <c r="AN34" s="2045"/>
    </row>
    <row r="35" spans="1:40" ht="23.25" hidden="1" customHeight="1" x14ac:dyDescent="0.25">
      <c r="A35" s="2026"/>
      <c r="B35" s="2026"/>
      <c r="C35" s="2043"/>
      <c r="D35" s="2037"/>
      <c r="E35" s="2038"/>
      <c r="F35" s="2029"/>
      <c r="G35" s="2030"/>
      <c r="H35" s="2031"/>
      <c r="I35" s="2029"/>
      <c r="J35" s="2032"/>
      <c r="K35" s="2044"/>
      <c r="L35" s="2044"/>
      <c r="M35" s="2044"/>
      <c r="N35" s="2041"/>
      <c r="O35" s="2543"/>
      <c r="P35" s="2038"/>
      <c r="Q35" s="2038"/>
      <c r="R35" s="2034"/>
      <c r="S35" s="2034"/>
      <c r="T35" s="38"/>
      <c r="U35" s="39"/>
      <c r="V35" s="43"/>
      <c r="W35" s="43"/>
      <c r="X35" s="43"/>
      <c r="Y35" s="43"/>
      <c r="Z35" s="44"/>
      <c r="AA35" s="44"/>
      <c r="AB35" s="44"/>
      <c r="AC35" s="44"/>
      <c r="AD35" s="38"/>
      <c r="AE35" s="39"/>
      <c r="AF35" s="43"/>
      <c r="AG35" s="43"/>
      <c r="AH35" s="43"/>
      <c r="AI35" s="43"/>
      <c r="AJ35" s="44"/>
      <c r="AK35" s="44"/>
      <c r="AL35" s="44"/>
      <c r="AM35" s="44"/>
      <c r="AN35" s="2045"/>
    </row>
    <row r="36" spans="1:40" ht="23.25" hidden="1" customHeight="1" x14ac:dyDescent="0.25">
      <c r="A36" s="2054"/>
      <c r="B36" s="2054"/>
      <c r="C36" s="2055"/>
      <c r="D36" s="2056"/>
      <c r="E36" s="2038"/>
      <c r="F36" s="2057"/>
      <c r="G36" s="2058"/>
      <c r="H36" s="2059"/>
      <c r="I36" s="2057"/>
      <c r="J36" s="2060"/>
      <c r="K36" s="2061"/>
      <c r="L36" s="2061"/>
      <c r="M36" s="2061"/>
      <c r="N36" s="2041"/>
      <c r="O36" s="2543"/>
      <c r="P36" s="2038"/>
      <c r="Q36" s="2038"/>
      <c r="R36" s="2034"/>
      <c r="S36" s="2034"/>
      <c r="T36" s="38"/>
      <c r="U36" s="39"/>
      <c r="V36" s="2696"/>
      <c r="W36" s="2697"/>
      <c r="X36" s="2697"/>
      <c r="Y36" s="2697"/>
      <c r="Z36" s="2697"/>
      <c r="AA36" s="2697"/>
      <c r="AB36" s="2697"/>
      <c r="AC36" s="2697"/>
      <c r="AD36" s="38"/>
      <c r="AE36" s="39"/>
      <c r="AF36" s="2697"/>
      <c r="AG36" s="2697"/>
      <c r="AH36" s="2697"/>
      <c r="AI36" s="2697"/>
      <c r="AJ36" s="2035"/>
      <c r="AK36" s="2035"/>
      <c r="AL36" s="2035"/>
      <c r="AM36" s="2035"/>
      <c r="AN36" s="2062"/>
    </row>
    <row r="37" spans="1:40" ht="23.25" hidden="1" customHeight="1" x14ac:dyDescent="0.25">
      <c r="A37" s="2026"/>
      <c r="B37" s="2026"/>
      <c r="C37" s="2036"/>
      <c r="D37" s="2037"/>
      <c r="E37" s="2029"/>
      <c r="F37" s="2029"/>
      <c r="G37" s="2030"/>
      <c r="H37" s="2031"/>
      <c r="I37" s="2029"/>
      <c r="J37" s="2032"/>
      <c r="K37" s="2044"/>
      <c r="L37" s="2044"/>
      <c r="M37" s="2044"/>
      <c r="N37" s="2041"/>
      <c r="O37" s="2543"/>
      <c r="P37" s="2038"/>
      <c r="Q37" s="2038"/>
      <c r="R37" s="2034"/>
      <c r="S37" s="2034"/>
      <c r="T37" s="38"/>
      <c r="U37" s="39"/>
      <c r="V37" s="43"/>
      <c r="W37" s="43"/>
      <c r="X37" s="43"/>
      <c r="Y37" s="43"/>
      <c r="Z37" s="44"/>
      <c r="AA37" s="44"/>
      <c r="AB37" s="44"/>
      <c r="AC37" s="44"/>
      <c r="AD37" s="38"/>
      <c r="AE37" s="39"/>
      <c r="AF37" s="43"/>
      <c r="AG37" s="43"/>
      <c r="AH37" s="43"/>
      <c r="AI37" s="43"/>
      <c r="AJ37" s="44"/>
      <c r="AK37" s="44"/>
      <c r="AL37" s="44"/>
      <c r="AM37" s="44"/>
      <c r="AN37" s="2045"/>
    </row>
    <row r="38" spans="1:40" ht="23.25" hidden="1" customHeight="1" x14ac:dyDescent="0.25">
      <c r="A38" s="2049"/>
      <c r="B38" s="2049"/>
      <c r="C38" s="2036"/>
      <c r="D38" s="2051"/>
      <c r="E38" s="2029"/>
      <c r="F38" s="2029"/>
      <c r="G38" s="2030"/>
      <c r="H38" s="2031"/>
      <c r="I38" s="2038"/>
      <c r="J38" s="2039"/>
      <c r="K38" s="2040"/>
      <c r="L38" s="2040"/>
      <c r="M38" s="2040"/>
      <c r="N38" s="2041"/>
      <c r="O38" s="2543"/>
      <c r="P38" s="2038"/>
      <c r="Q38" s="2038"/>
      <c r="R38" s="2034"/>
      <c r="S38" s="2034"/>
      <c r="T38" s="38"/>
      <c r="U38" s="39"/>
      <c r="V38" s="43"/>
      <c r="W38" s="43"/>
      <c r="X38" s="43"/>
      <c r="Y38" s="43"/>
      <c r="Z38" s="44"/>
      <c r="AA38" s="44"/>
      <c r="AB38" s="44"/>
      <c r="AC38" s="44"/>
      <c r="AD38" s="38"/>
      <c r="AE38" s="39"/>
      <c r="AF38" s="43"/>
      <c r="AG38" s="73"/>
      <c r="AH38" s="73"/>
      <c r="AI38" s="73"/>
      <c r="AJ38" s="73"/>
      <c r="AK38" s="73"/>
      <c r="AL38" s="73"/>
      <c r="AM38" s="73"/>
      <c r="AN38" s="2042"/>
    </row>
    <row r="39" spans="1:40" ht="23.25" hidden="1" customHeight="1" x14ac:dyDescent="0.25">
      <c r="A39" s="2026"/>
      <c r="B39" s="2026"/>
      <c r="C39" s="2063"/>
      <c r="D39" s="2037"/>
      <c r="E39" s="2038"/>
      <c r="F39" s="2038"/>
      <c r="G39" s="2052"/>
      <c r="H39" s="2031"/>
      <c r="I39" s="2029"/>
      <c r="J39" s="2032"/>
      <c r="K39" s="2044"/>
      <c r="L39" s="2044"/>
      <c r="M39" s="2044"/>
      <c r="N39" s="2041"/>
      <c r="O39" s="2543"/>
      <c r="P39" s="2038"/>
      <c r="Q39" s="2038"/>
      <c r="R39" s="2034"/>
      <c r="S39" s="2034"/>
      <c r="T39" s="38"/>
      <c r="U39" s="39"/>
      <c r="V39" s="43"/>
      <c r="W39" s="43"/>
      <c r="X39" s="43"/>
      <c r="Y39" s="43"/>
      <c r="Z39" s="44"/>
      <c r="AA39" s="44"/>
      <c r="AB39" s="44"/>
      <c r="AC39" s="44"/>
      <c r="AD39" s="38"/>
      <c r="AE39" s="39"/>
      <c r="AF39" s="43"/>
      <c r="AG39" s="43"/>
      <c r="AH39" s="43"/>
      <c r="AI39" s="43"/>
      <c r="AJ39" s="44"/>
      <c r="AK39" s="44"/>
      <c r="AL39" s="44"/>
      <c r="AM39" s="44"/>
      <c r="AN39" s="2045"/>
    </row>
    <row r="40" spans="1:40" ht="23.25" hidden="1" customHeight="1" x14ac:dyDescent="0.25">
      <c r="A40" s="2064"/>
      <c r="B40" s="2064"/>
      <c r="C40" s="2065"/>
      <c r="D40" s="2066"/>
      <c r="E40" s="2067"/>
      <c r="F40" s="2067"/>
      <c r="G40" s="2068"/>
      <c r="H40" s="2069"/>
      <c r="I40" s="2070"/>
      <c r="J40" s="2071"/>
      <c r="K40" s="2072"/>
      <c r="L40" s="2072"/>
      <c r="M40" s="2072"/>
      <c r="N40" s="2073"/>
      <c r="O40" s="2544"/>
      <c r="P40" s="2067"/>
      <c r="Q40" s="2067"/>
      <c r="R40" s="2074"/>
      <c r="S40" s="2074"/>
      <c r="T40" s="38"/>
      <c r="U40" s="39"/>
      <c r="V40" s="43"/>
      <c r="W40" s="43"/>
      <c r="X40" s="43"/>
      <c r="Y40" s="43"/>
      <c r="Z40" s="44"/>
      <c r="AA40" s="44"/>
      <c r="AB40" s="44"/>
      <c r="AC40" s="44"/>
      <c r="AD40" s="38"/>
      <c r="AE40" s="39"/>
      <c r="AF40" s="43"/>
      <c r="AG40" s="73"/>
      <c r="AH40" s="73"/>
      <c r="AI40" s="73"/>
      <c r="AJ40" s="73"/>
      <c r="AK40" s="73"/>
      <c r="AL40" s="73"/>
      <c r="AM40" s="73"/>
      <c r="AN40" s="2075"/>
    </row>
    <row r="41" spans="1:40" ht="23.25" hidden="1" customHeight="1" x14ac:dyDescent="0.25">
      <c r="A41" s="2076"/>
      <c r="B41" s="2076"/>
      <c r="C41" s="2077"/>
      <c r="D41" s="2078"/>
      <c r="E41" s="2079"/>
      <c r="F41" s="2079"/>
      <c r="G41" s="2079"/>
      <c r="H41" s="2720" t="s">
        <v>28</v>
      </c>
      <c r="I41" s="2721"/>
      <c r="J41" s="2721"/>
      <c r="K41" s="2080"/>
      <c r="L41" s="2080"/>
      <c r="M41" s="2080"/>
      <c r="N41" s="2081">
        <f>SUM(N6:N40)</f>
        <v>36</v>
      </c>
      <c r="O41" s="2512"/>
      <c r="P41" s="2079">
        <f>SUM(P6:P40)</f>
        <v>180</v>
      </c>
      <c r="Q41" s="2079">
        <f>SUM(Q6:Q40)</f>
        <v>180</v>
      </c>
      <c r="R41" s="2082">
        <f>SUM(R1:R40)</f>
        <v>0</v>
      </c>
      <c r="S41" s="2082">
        <f>SUM(S1:S40)</f>
        <v>0</v>
      </c>
      <c r="T41" s="94"/>
      <c r="U41" s="95"/>
      <c r="V41" s="43"/>
      <c r="W41" s="43"/>
      <c r="X41" s="43"/>
      <c r="Y41" s="43"/>
      <c r="Z41" s="44"/>
      <c r="AA41" s="44"/>
      <c r="AB41" s="44"/>
      <c r="AC41" s="44"/>
      <c r="AD41" s="94"/>
      <c r="AE41" s="95"/>
      <c r="AF41" s="43"/>
      <c r="AG41" s="73"/>
      <c r="AH41" s="73"/>
      <c r="AI41" s="73"/>
      <c r="AJ41" s="73"/>
      <c r="AK41" s="73"/>
      <c r="AL41" s="73"/>
      <c r="AM41" s="73"/>
      <c r="AN41" s="2083"/>
    </row>
    <row r="42" spans="1:40" ht="23.25" hidden="1" customHeight="1" x14ac:dyDescent="0.25">
      <c r="A42" s="97"/>
      <c r="B42" s="97"/>
      <c r="C42" s="98"/>
      <c r="D42" s="2084"/>
      <c r="E42" s="2085"/>
      <c r="F42" s="101"/>
      <c r="G42" s="2086"/>
      <c r="H42" s="2087"/>
      <c r="I42" s="2088"/>
      <c r="J42" s="98"/>
      <c r="K42" s="98"/>
      <c r="L42" s="98"/>
      <c r="M42" s="98"/>
      <c r="N42" s="2089"/>
      <c r="O42" s="101"/>
      <c r="P42" s="101"/>
      <c r="Q42" s="101"/>
      <c r="R42" s="2090"/>
      <c r="S42" s="2090"/>
      <c r="T42" s="107"/>
      <c r="U42" s="108"/>
      <c r="AD42" s="107"/>
      <c r="AE42" s="108"/>
      <c r="AN42" s="110"/>
    </row>
    <row r="43" spans="1:40" ht="23.25" hidden="1" customHeight="1" x14ac:dyDescent="0.25">
      <c r="A43" s="111"/>
      <c r="B43" s="111"/>
      <c r="C43" s="112" t="s">
        <v>29</v>
      </c>
      <c r="D43" s="113"/>
      <c r="E43" s="114"/>
      <c r="F43" s="115"/>
      <c r="G43" s="111"/>
      <c r="H43" s="116"/>
      <c r="I43" s="111"/>
      <c r="J43" s="2091"/>
      <c r="K43" s="118"/>
      <c r="L43" s="118"/>
      <c r="M43" s="118"/>
      <c r="N43" s="116"/>
      <c r="O43" s="2545"/>
      <c r="P43" s="111"/>
      <c r="Q43" s="111"/>
      <c r="R43" s="111"/>
      <c r="S43" s="111"/>
      <c r="T43" s="119"/>
      <c r="U43" s="120"/>
      <c r="AD43" s="119"/>
      <c r="AE43" s="120"/>
      <c r="AN43" s="121"/>
    </row>
    <row r="44" spans="1:40" ht="23.25" hidden="1" customHeight="1" x14ac:dyDescent="0.25">
      <c r="A44" s="111"/>
      <c r="B44" s="111"/>
      <c r="C44" s="122" t="s">
        <v>27</v>
      </c>
      <c r="D44" s="123"/>
      <c r="E44" s="115"/>
      <c r="F44" s="115"/>
      <c r="G44" s="111"/>
      <c r="H44" s="111"/>
      <c r="I44" s="111"/>
      <c r="J44" s="2091"/>
      <c r="K44" s="2091"/>
      <c r="L44" s="2091"/>
      <c r="M44" s="2091"/>
      <c r="N44" s="111"/>
      <c r="O44" s="2546"/>
      <c r="P44" s="111"/>
      <c r="Q44" s="111"/>
      <c r="R44" s="111"/>
      <c r="S44" s="111"/>
      <c r="T44" s="119"/>
      <c r="U44" s="120"/>
      <c r="AD44" s="119"/>
      <c r="AE44" s="120"/>
      <c r="AN44" s="2092"/>
    </row>
    <row r="45" spans="1:40" ht="23.25" hidden="1" customHeight="1" x14ac:dyDescent="0.25">
      <c r="A45" s="111"/>
      <c r="B45" s="111"/>
      <c r="C45" s="125" t="s">
        <v>30</v>
      </c>
      <c r="D45" s="123"/>
      <c r="E45" s="2093"/>
      <c r="F45" s="2093"/>
      <c r="G45" s="2094"/>
      <c r="H45" s="111"/>
      <c r="I45" s="111"/>
      <c r="J45" s="2095"/>
      <c r="K45" s="2095"/>
      <c r="L45" s="2095"/>
      <c r="M45" s="2095"/>
      <c r="N45" s="111"/>
      <c r="O45" s="2547"/>
      <c r="P45" s="2094"/>
      <c r="Q45" s="2094"/>
      <c r="R45" s="111"/>
      <c r="S45" s="111"/>
      <c r="T45" s="119"/>
      <c r="U45" s="120"/>
      <c r="AD45" s="119"/>
      <c r="AE45" s="120"/>
      <c r="AN45" s="2096"/>
    </row>
    <row r="46" spans="1:40" ht="27.75" hidden="1" customHeight="1" x14ac:dyDescent="0.25">
      <c r="A46" s="130"/>
      <c r="B46" s="130"/>
      <c r="C46" s="131"/>
      <c r="D46" s="132"/>
      <c r="E46" s="133"/>
      <c r="F46" s="133"/>
      <c r="G46" s="134"/>
      <c r="H46" s="135"/>
      <c r="I46" s="136"/>
      <c r="J46" s="137"/>
      <c r="K46" s="138"/>
      <c r="L46" s="138"/>
      <c r="M46" s="138"/>
      <c r="N46" s="139"/>
      <c r="O46" s="2511"/>
      <c r="P46" s="141"/>
      <c r="Q46" s="141"/>
      <c r="R46" s="2097"/>
      <c r="S46" s="2097"/>
      <c r="T46" s="38"/>
      <c r="U46" s="39"/>
      <c r="AD46" s="38"/>
      <c r="AE46" s="39"/>
      <c r="AN46" s="143"/>
    </row>
    <row r="47" spans="1:40" ht="27.75" hidden="1" customHeight="1" x14ac:dyDescent="0.25">
      <c r="A47" s="2098"/>
      <c r="B47" s="2098"/>
      <c r="C47" s="2099"/>
      <c r="D47" s="2037"/>
      <c r="E47" s="2029"/>
      <c r="F47" s="2029"/>
      <c r="G47" s="2030"/>
      <c r="H47" s="2031"/>
      <c r="I47" s="2029"/>
      <c r="J47" s="2032"/>
      <c r="K47" s="2044"/>
      <c r="L47" s="2044"/>
      <c r="M47" s="2044"/>
      <c r="N47" s="2041"/>
      <c r="O47" s="2548"/>
      <c r="P47" s="2038"/>
      <c r="Q47" s="2038"/>
      <c r="R47" s="2034"/>
      <c r="S47" s="2034"/>
      <c r="T47" s="38"/>
      <c r="U47" s="39"/>
      <c r="AD47" s="38"/>
      <c r="AE47" s="39"/>
      <c r="AN47" s="2045"/>
    </row>
    <row r="48" spans="1:40" ht="23.25" hidden="1" customHeight="1" x14ac:dyDescent="0.25">
      <c r="A48" s="2046"/>
      <c r="B48" s="2046"/>
      <c r="C48" s="2100"/>
      <c r="D48" s="2024"/>
      <c r="E48" s="2016"/>
      <c r="F48" s="2016"/>
      <c r="G48" s="2013"/>
      <c r="H48" s="2101"/>
      <c r="I48" s="2016"/>
      <c r="J48" s="2017"/>
      <c r="K48" s="2018"/>
      <c r="L48" s="2018"/>
      <c r="M48" s="2018"/>
      <c r="N48" s="2019"/>
      <c r="O48" s="2549"/>
      <c r="P48" s="2016"/>
      <c r="Q48" s="2016"/>
      <c r="R48" s="2020"/>
      <c r="S48" s="2020"/>
      <c r="T48" s="19"/>
      <c r="U48" s="20"/>
      <c r="AD48" s="19"/>
      <c r="AE48" s="20"/>
      <c r="AN48" s="2022"/>
    </row>
    <row r="49" spans="1:40" ht="23.25" hidden="1" customHeight="1" x14ac:dyDescent="0.25">
      <c r="A49" s="2026"/>
      <c r="B49" s="2026"/>
      <c r="C49" s="2036"/>
      <c r="D49" s="2037"/>
      <c r="E49" s="2102"/>
      <c r="F49" s="2029"/>
      <c r="G49" s="2030"/>
      <c r="H49" s="2031"/>
      <c r="I49" s="2029"/>
      <c r="J49" s="2032"/>
      <c r="K49" s="2044"/>
      <c r="L49" s="2044"/>
      <c r="M49" s="2044"/>
      <c r="N49" s="2041"/>
      <c r="O49" s="2548"/>
      <c r="P49" s="2038"/>
      <c r="Q49" s="2038"/>
      <c r="R49" s="2034"/>
      <c r="S49" s="2034"/>
      <c r="T49" s="38"/>
      <c r="U49" s="39"/>
      <c r="AD49" s="38"/>
      <c r="AE49" s="39"/>
      <c r="AN49" s="2045"/>
    </row>
    <row r="50" spans="1:40" ht="23.25" hidden="1" customHeight="1" x14ac:dyDescent="0.25">
      <c r="A50" s="2026"/>
      <c r="B50" s="2026"/>
      <c r="C50" s="2036"/>
      <c r="D50" s="2037"/>
      <c r="E50" s="2102"/>
      <c r="F50" s="2029"/>
      <c r="G50" s="2030"/>
      <c r="H50" s="2031"/>
      <c r="I50" s="2029"/>
      <c r="J50" s="2032"/>
      <c r="K50" s="2044"/>
      <c r="L50" s="2044"/>
      <c r="M50" s="2044"/>
      <c r="N50" s="2041"/>
      <c r="O50" s="2548"/>
      <c r="P50" s="2038"/>
      <c r="Q50" s="2038"/>
      <c r="R50" s="2034"/>
      <c r="S50" s="2034"/>
      <c r="T50" s="38"/>
      <c r="U50" s="39"/>
      <c r="AD50" s="38"/>
      <c r="AE50" s="39"/>
      <c r="AN50" s="2045"/>
    </row>
    <row r="51" spans="1:40" ht="23.25" hidden="1" customHeight="1" x14ac:dyDescent="0.25">
      <c r="A51" s="2026"/>
      <c r="B51" s="2026"/>
      <c r="C51" s="2036"/>
      <c r="D51" s="2037"/>
      <c r="E51" s="2102"/>
      <c r="F51" s="2038"/>
      <c r="G51" s="2030"/>
      <c r="H51" s="2031"/>
      <c r="I51" s="2029"/>
      <c r="J51" s="2032"/>
      <c r="K51" s="2044"/>
      <c r="L51" s="2044"/>
      <c r="M51" s="2044"/>
      <c r="N51" s="2041"/>
      <c r="O51" s="2548"/>
      <c r="P51" s="2038"/>
      <c r="Q51" s="2038"/>
      <c r="R51" s="2034"/>
      <c r="S51" s="2034"/>
      <c r="T51" s="38"/>
      <c r="U51" s="39"/>
      <c r="AD51" s="38"/>
      <c r="AE51" s="39"/>
      <c r="AN51" s="2045"/>
    </row>
    <row r="52" spans="1:40" ht="23.25" hidden="1" customHeight="1" x14ac:dyDescent="0.25">
      <c r="A52" s="2026"/>
      <c r="B52" s="2026"/>
      <c r="C52" s="2036"/>
      <c r="D52" s="2037"/>
      <c r="E52" s="2102"/>
      <c r="F52" s="2038"/>
      <c r="G52" s="2030"/>
      <c r="H52" s="2031"/>
      <c r="I52" s="2029"/>
      <c r="J52" s="2032"/>
      <c r="K52" s="2044"/>
      <c r="L52" s="2044"/>
      <c r="M52" s="2044"/>
      <c r="N52" s="2041"/>
      <c r="O52" s="2548"/>
      <c r="P52" s="2038"/>
      <c r="Q52" s="2038"/>
      <c r="R52" s="2034"/>
      <c r="S52" s="2034"/>
      <c r="T52" s="38"/>
      <c r="U52" s="39"/>
      <c r="AD52" s="38"/>
      <c r="AE52" s="39"/>
      <c r="AN52" s="2045"/>
    </row>
    <row r="53" spans="1:40" ht="23.25" hidden="1" customHeight="1" x14ac:dyDescent="0.25">
      <c r="A53" s="2026"/>
      <c r="B53" s="2026"/>
      <c r="C53" s="2036"/>
      <c r="D53" s="2037"/>
      <c r="E53" s="2102"/>
      <c r="F53" s="2038"/>
      <c r="G53" s="2030"/>
      <c r="H53" s="2031"/>
      <c r="I53" s="2038"/>
      <c r="J53" s="2039"/>
      <c r="K53" s="2040"/>
      <c r="L53" s="2040"/>
      <c r="M53" s="2040"/>
      <c r="N53" s="2041"/>
      <c r="O53" s="2548"/>
      <c r="P53" s="2038"/>
      <c r="Q53" s="2038"/>
      <c r="R53" s="2034"/>
      <c r="S53" s="2034"/>
      <c r="T53" s="38"/>
      <c r="U53" s="39"/>
      <c r="AD53" s="38"/>
      <c r="AE53" s="39"/>
      <c r="AN53" s="2042"/>
    </row>
    <row r="54" spans="1:40" ht="23.25" hidden="1" customHeight="1" x14ac:dyDescent="0.25">
      <c r="A54" s="2026"/>
      <c r="B54" s="2026"/>
      <c r="C54" s="2043"/>
      <c r="D54" s="2037"/>
      <c r="E54" s="2103"/>
      <c r="F54" s="2029"/>
      <c r="G54" s="2030"/>
      <c r="H54" s="2031"/>
      <c r="I54" s="2029"/>
      <c r="J54" s="2032"/>
      <c r="K54" s="2044"/>
      <c r="L54" s="2044"/>
      <c r="M54" s="2044"/>
      <c r="N54" s="2041"/>
      <c r="O54" s="2548"/>
      <c r="P54" s="2038"/>
      <c r="Q54" s="2038"/>
      <c r="R54" s="2034"/>
      <c r="S54" s="2034"/>
      <c r="T54" s="38"/>
      <c r="U54" s="39"/>
      <c r="AD54" s="38"/>
      <c r="AE54" s="39"/>
      <c r="AN54" s="2045"/>
    </row>
    <row r="55" spans="1:40" ht="23.25" hidden="1" customHeight="1" x14ac:dyDescent="0.25">
      <c r="A55" s="2026"/>
      <c r="B55" s="2026"/>
      <c r="C55" s="2043"/>
      <c r="D55" s="2037"/>
      <c r="E55" s="2103"/>
      <c r="F55" s="2029"/>
      <c r="G55" s="2030"/>
      <c r="H55" s="2031"/>
      <c r="I55" s="2029"/>
      <c r="J55" s="2032"/>
      <c r="K55" s="2044"/>
      <c r="L55" s="2044"/>
      <c r="M55" s="2044"/>
      <c r="N55" s="2041"/>
      <c r="O55" s="2548"/>
      <c r="P55" s="2038"/>
      <c r="Q55" s="2038"/>
      <c r="R55" s="2034"/>
      <c r="S55" s="2034"/>
      <c r="T55" s="38"/>
      <c r="U55" s="39"/>
      <c r="AD55" s="38"/>
      <c r="AE55" s="39"/>
      <c r="AN55" s="2045"/>
    </row>
    <row r="56" spans="1:40" ht="23.25" hidden="1" customHeight="1" x14ac:dyDescent="0.25">
      <c r="A56" s="2026"/>
      <c r="B56" s="2026"/>
      <c r="C56" s="2043"/>
      <c r="D56" s="2037"/>
      <c r="E56" s="2103"/>
      <c r="F56" s="2029"/>
      <c r="G56" s="2030"/>
      <c r="H56" s="2031"/>
      <c r="I56" s="2029"/>
      <c r="J56" s="2032"/>
      <c r="K56" s="2044"/>
      <c r="L56" s="2044"/>
      <c r="M56" s="2044"/>
      <c r="N56" s="2041"/>
      <c r="O56" s="2548"/>
      <c r="P56" s="2038"/>
      <c r="Q56" s="2038"/>
      <c r="R56" s="2034"/>
      <c r="S56" s="2034"/>
      <c r="T56" s="38"/>
      <c r="U56" s="39"/>
      <c r="AD56" s="38"/>
      <c r="AE56" s="39"/>
      <c r="AN56" s="2045"/>
    </row>
    <row r="57" spans="1:40" ht="23.25" hidden="1" customHeight="1" x14ac:dyDescent="0.25">
      <c r="A57" s="2046"/>
      <c r="B57" s="2046"/>
      <c r="C57" s="2104" t="s">
        <v>27</v>
      </c>
      <c r="D57" s="2024"/>
      <c r="E57" s="2016"/>
      <c r="F57" s="2016"/>
      <c r="G57" s="2013"/>
      <c r="H57" s="2101"/>
      <c r="I57" s="2016"/>
      <c r="J57" s="2017"/>
      <c r="K57" s="2018"/>
      <c r="L57" s="2018"/>
      <c r="M57" s="2018"/>
      <c r="N57" s="2019"/>
      <c r="O57" s="2549"/>
      <c r="P57" s="2016"/>
      <c r="Q57" s="2016"/>
      <c r="R57" s="2020"/>
      <c r="S57" s="2020"/>
      <c r="T57" s="19"/>
      <c r="U57" s="20"/>
      <c r="AD57" s="19"/>
      <c r="AE57" s="20"/>
      <c r="AN57" s="2022"/>
    </row>
    <row r="58" spans="1:40" ht="23.25" hidden="1" customHeight="1" x14ac:dyDescent="0.25">
      <c r="A58" s="2046"/>
      <c r="B58" s="2046"/>
      <c r="C58" s="2105" t="s">
        <v>30</v>
      </c>
      <c r="D58" s="2024"/>
      <c r="E58" s="2016"/>
      <c r="F58" s="2016"/>
      <c r="G58" s="2013"/>
      <c r="H58" s="2101"/>
      <c r="I58" s="2016"/>
      <c r="J58" s="2017"/>
      <c r="K58" s="2018"/>
      <c r="L58" s="2018"/>
      <c r="M58" s="2018"/>
      <c r="N58" s="2019"/>
      <c r="O58" s="2549"/>
      <c r="P58" s="2016"/>
      <c r="Q58" s="2016"/>
      <c r="R58" s="2020"/>
      <c r="S58" s="2020"/>
      <c r="T58" s="19"/>
      <c r="U58" s="20"/>
      <c r="AD58" s="19"/>
      <c r="AE58" s="20"/>
      <c r="AN58" s="2022"/>
    </row>
    <row r="59" spans="1:40" ht="23.25" hidden="1" customHeight="1" x14ac:dyDescent="0.25">
      <c r="A59" s="2026"/>
      <c r="B59" s="2026"/>
      <c r="C59" s="2036"/>
      <c r="D59" s="2037"/>
      <c r="E59" s="2029"/>
      <c r="F59" s="2029"/>
      <c r="G59" s="2030"/>
      <c r="H59" s="2031"/>
      <c r="I59" s="2029"/>
      <c r="J59" s="2032"/>
      <c r="K59" s="2044"/>
      <c r="L59" s="2044"/>
      <c r="M59" s="2044"/>
      <c r="N59" s="2041"/>
      <c r="O59" s="2548"/>
      <c r="P59" s="2038"/>
      <c r="Q59" s="2038"/>
      <c r="R59" s="2034"/>
      <c r="S59" s="2034"/>
      <c r="T59" s="38"/>
      <c r="U59" s="39"/>
      <c r="AD59" s="38"/>
      <c r="AE59" s="39"/>
      <c r="AN59" s="2045"/>
    </row>
    <row r="60" spans="1:40" ht="23.25" hidden="1" customHeight="1" x14ac:dyDescent="0.25">
      <c r="A60" s="2026"/>
      <c r="B60" s="2026"/>
      <c r="C60" s="2036"/>
      <c r="D60" s="2037"/>
      <c r="E60" s="2029"/>
      <c r="F60" s="2029"/>
      <c r="G60" s="2030"/>
      <c r="H60" s="2031"/>
      <c r="I60" s="2029"/>
      <c r="J60" s="2032"/>
      <c r="K60" s="2044"/>
      <c r="L60" s="2044"/>
      <c r="M60" s="2044"/>
      <c r="N60" s="2041"/>
      <c r="O60" s="2548"/>
      <c r="P60" s="2038"/>
      <c r="Q60" s="2038"/>
      <c r="R60" s="2034"/>
      <c r="S60" s="2034"/>
      <c r="T60" s="38"/>
      <c r="U60" s="39"/>
      <c r="AD60" s="38"/>
      <c r="AE60" s="39"/>
      <c r="AN60" s="2045"/>
    </row>
    <row r="61" spans="1:40" ht="23.25" hidden="1" customHeight="1" x14ac:dyDescent="0.25">
      <c r="A61" s="2026"/>
      <c r="B61" s="2026"/>
      <c r="C61" s="2036"/>
      <c r="D61" s="2037"/>
      <c r="E61" s="2029"/>
      <c r="F61" s="2029"/>
      <c r="G61" s="2030"/>
      <c r="H61" s="2031"/>
      <c r="I61" s="2029"/>
      <c r="J61" s="2032"/>
      <c r="K61" s="2044"/>
      <c r="L61" s="2044"/>
      <c r="M61" s="2044"/>
      <c r="N61" s="2041"/>
      <c r="O61" s="2548"/>
      <c r="P61" s="2038"/>
      <c r="Q61" s="2038"/>
      <c r="R61" s="2034"/>
      <c r="S61" s="2034"/>
      <c r="T61" s="38"/>
      <c r="U61" s="39"/>
      <c r="AD61" s="38"/>
      <c r="AE61" s="39"/>
      <c r="AN61" s="2045"/>
    </row>
    <row r="62" spans="1:40" ht="23.25" hidden="1" customHeight="1" x14ac:dyDescent="0.25">
      <c r="A62" s="2046"/>
      <c r="B62" s="2046"/>
      <c r="C62" s="2105" t="s">
        <v>31</v>
      </c>
      <c r="D62" s="2024"/>
      <c r="E62" s="2016"/>
      <c r="F62" s="2016"/>
      <c r="G62" s="2013"/>
      <c r="H62" s="2101"/>
      <c r="I62" s="2016"/>
      <c r="J62" s="2017"/>
      <c r="K62" s="2018"/>
      <c r="L62" s="2018"/>
      <c r="M62" s="2018"/>
      <c r="N62" s="2019"/>
      <c r="O62" s="2549"/>
      <c r="P62" s="2016"/>
      <c r="Q62" s="2016"/>
      <c r="R62" s="2020"/>
      <c r="S62" s="2020"/>
      <c r="T62" s="19"/>
      <c r="U62" s="20"/>
      <c r="AD62" s="19"/>
      <c r="AE62" s="20"/>
      <c r="AN62" s="2022"/>
    </row>
    <row r="63" spans="1:40" ht="23.25" hidden="1" customHeight="1" x14ac:dyDescent="0.25">
      <c r="A63" s="2026"/>
      <c r="B63" s="2026"/>
      <c r="C63" s="2036"/>
      <c r="D63" s="2037"/>
      <c r="E63" s="2029"/>
      <c r="F63" s="2038"/>
      <c r="G63" s="2030"/>
      <c r="H63" s="2031"/>
      <c r="I63" s="2029"/>
      <c r="J63" s="2032"/>
      <c r="K63" s="2044"/>
      <c r="L63" s="2044"/>
      <c r="M63" s="2044"/>
      <c r="N63" s="2041"/>
      <c r="O63" s="2548"/>
      <c r="P63" s="2038"/>
      <c r="Q63" s="2038"/>
      <c r="R63" s="2034"/>
      <c r="S63" s="2034"/>
      <c r="T63" s="38"/>
      <c r="U63" s="39"/>
      <c r="AD63" s="38"/>
      <c r="AE63" s="39"/>
      <c r="AN63" s="2045"/>
    </row>
    <row r="64" spans="1:40" ht="23.25" hidden="1" customHeight="1" x14ac:dyDescent="0.25">
      <c r="A64" s="2026"/>
      <c r="B64" s="2026"/>
      <c r="C64" s="2036"/>
      <c r="D64" s="2037"/>
      <c r="E64" s="2029"/>
      <c r="F64" s="2038"/>
      <c r="G64" s="2030"/>
      <c r="H64" s="2031"/>
      <c r="I64" s="2029"/>
      <c r="J64" s="2032"/>
      <c r="K64" s="2044"/>
      <c r="L64" s="2044"/>
      <c r="M64" s="2044"/>
      <c r="N64" s="2041"/>
      <c r="O64" s="2548"/>
      <c r="P64" s="2038"/>
      <c r="Q64" s="2038"/>
      <c r="R64" s="2034"/>
      <c r="S64" s="2034"/>
      <c r="T64" s="38"/>
      <c r="U64" s="39"/>
      <c r="AD64" s="38"/>
      <c r="AE64" s="39"/>
      <c r="AN64" s="2045"/>
    </row>
    <row r="65" spans="1:40" ht="23.25" hidden="1" customHeight="1" x14ac:dyDescent="0.25">
      <c r="A65" s="2026"/>
      <c r="B65" s="2026"/>
      <c r="C65" s="2036"/>
      <c r="D65" s="2037"/>
      <c r="E65" s="2029"/>
      <c r="F65" s="2038"/>
      <c r="G65" s="2030"/>
      <c r="H65" s="2031"/>
      <c r="I65" s="2029"/>
      <c r="J65" s="2032"/>
      <c r="K65" s="2044"/>
      <c r="L65" s="2044"/>
      <c r="M65" s="2044"/>
      <c r="N65" s="2041"/>
      <c r="O65" s="2548"/>
      <c r="P65" s="2038"/>
      <c r="Q65" s="2038"/>
      <c r="R65" s="2034"/>
      <c r="S65" s="2034"/>
      <c r="T65" s="38"/>
      <c r="U65" s="39"/>
      <c r="AD65" s="38"/>
      <c r="AE65" s="39"/>
      <c r="AN65" s="2045"/>
    </row>
    <row r="66" spans="1:40" ht="23.25" hidden="1" customHeight="1" x14ac:dyDescent="0.25">
      <c r="A66" s="2026"/>
      <c r="B66" s="2026"/>
      <c r="C66" s="2036"/>
      <c r="D66" s="2037"/>
      <c r="E66" s="2029"/>
      <c r="F66" s="2038"/>
      <c r="G66" s="2030"/>
      <c r="H66" s="2031"/>
      <c r="I66" s="2029"/>
      <c r="J66" s="2032"/>
      <c r="K66" s="2044"/>
      <c r="L66" s="2044"/>
      <c r="M66" s="2044"/>
      <c r="N66" s="2041"/>
      <c r="O66" s="2548"/>
      <c r="P66" s="2038"/>
      <c r="Q66" s="2038"/>
      <c r="R66" s="2034"/>
      <c r="S66" s="2034"/>
      <c r="T66" s="38"/>
      <c r="U66" s="39"/>
      <c r="AD66" s="38"/>
      <c r="AE66" s="39"/>
      <c r="AN66" s="2045"/>
    </row>
    <row r="67" spans="1:40" ht="23.25" hidden="1" customHeight="1" x14ac:dyDescent="0.25">
      <c r="A67" s="2026"/>
      <c r="B67" s="2026"/>
      <c r="C67" s="2036"/>
      <c r="D67" s="2037"/>
      <c r="E67" s="2029"/>
      <c r="F67" s="2038"/>
      <c r="G67" s="2030"/>
      <c r="H67" s="2031"/>
      <c r="I67" s="2038"/>
      <c r="J67" s="2039"/>
      <c r="K67" s="2040"/>
      <c r="L67" s="2040"/>
      <c r="M67" s="2040"/>
      <c r="N67" s="2041"/>
      <c r="O67" s="2548"/>
      <c r="P67" s="2038"/>
      <c r="Q67" s="2038"/>
      <c r="R67" s="2034"/>
      <c r="S67" s="2034"/>
      <c r="T67" s="38"/>
      <c r="U67" s="39"/>
      <c r="AD67" s="38"/>
      <c r="AE67" s="39"/>
      <c r="AN67" s="2042"/>
    </row>
    <row r="68" spans="1:40" ht="23.25" hidden="1" customHeight="1" x14ac:dyDescent="0.25">
      <c r="A68" s="2026"/>
      <c r="B68" s="2026"/>
      <c r="C68" s="2043"/>
      <c r="D68" s="2037"/>
      <c r="E68" s="2103"/>
      <c r="F68" s="2029"/>
      <c r="G68" s="2030"/>
      <c r="H68" s="2031"/>
      <c r="I68" s="2029"/>
      <c r="J68" s="2032"/>
      <c r="K68" s="2044"/>
      <c r="L68" s="2044"/>
      <c r="M68" s="2044"/>
      <c r="N68" s="2041"/>
      <c r="O68" s="2548"/>
      <c r="P68" s="2038"/>
      <c r="Q68" s="2038"/>
      <c r="R68" s="2034"/>
      <c r="S68" s="2034"/>
      <c r="T68" s="38"/>
      <c r="U68" s="39"/>
      <c r="AD68" s="38"/>
      <c r="AE68" s="39"/>
      <c r="AN68" s="2045"/>
    </row>
    <row r="69" spans="1:40" ht="23.25" hidden="1" customHeight="1" x14ac:dyDescent="0.25">
      <c r="A69" s="2026"/>
      <c r="B69" s="2026"/>
      <c r="C69" s="2043"/>
      <c r="D69" s="2037"/>
      <c r="E69" s="2103"/>
      <c r="F69" s="2029"/>
      <c r="G69" s="2030"/>
      <c r="H69" s="2031"/>
      <c r="I69" s="2029"/>
      <c r="J69" s="2032"/>
      <c r="K69" s="2044"/>
      <c r="L69" s="2044"/>
      <c r="M69" s="2044"/>
      <c r="N69" s="2041"/>
      <c r="O69" s="2548"/>
      <c r="P69" s="2038"/>
      <c r="Q69" s="2038"/>
      <c r="R69" s="2034"/>
      <c r="S69" s="2034"/>
      <c r="T69" s="38"/>
      <c r="U69" s="39"/>
      <c r="AD69" s="38"/>
      <c r="AE69" s="39"/>
      <c r="AN69" s="2045"/>
    </row>
    <row r="70" spans="1:40" ht="23.25" hidden="1" customHeight="1" x14ac:dyDescent="0.25">
      <c r="A70" s="2026"/>
      <c r="B70" s="2026"/>
      <c r="C70" s="2043"/>
      <c r="D70" s="2037"/>
      <c r="E70" s="2103"/>
      <c r="F70" s="2029"/>
      <c r="G70" s="2030"/>
      <c r="H70" s="2031"/>
      <c r="I70" s="2029"/>
      <c r="J70" s="2032"/>
      <c r="K70" s="2044"/>
      <c r="L70" s="2044"/>
      <c r="M70" s="2044"/>
      <c r="N70" s="2041"/>
      <c r="O70" s="2548"/>
      <c r="P70" s="2038"/>
      <c r="Q70" s="2038"/>
      <c r="R70" s="2034"/>
      <c r="S70" s="2034"/>
      <c r="T70" s="38"/>
      <c r="U70" s="39"/>
      <c r="AD70" s="38"/>
      <c r="AE70" s="39"/>
      <c r="AN70" s="2045"/>
    </row>
    <row r="71" spans="1:40" ht="23.25" hidden="1" customHeight="1" x14ac:dyDescent="0.25">
      <c r="A71" s="2046"/>
      <c r="B71" s="2046"/>
      <c r="C71" s="2104" t="s">
        <v>27</v>
      </c>
      <c r="D71" s="2024"/>
      <c r="E71" s="2106"/>
      <c r="F71" s="2016"/>
      <c r="G71" s="2013"/>
      <c r="H71" s="2101"/>
      <c r="I71" s="2016"/>
      <c r="J71" s="2017"/>
      <c r="K71" s="2018"/>
      <c r="L71" s="2018"/>
      <c r="M71" s="2018"/>
      <c r="N71" s="2019"/>
      <c r="O71" s="2549"/>
      <c r="P71" s="2016"/>
      <c r="Q71" s="2016"/>
      <c r="R71" s="2020"/>
      <c r="S71" s="2020"/>
      <c r="T71" s="19"/>
      <c r="U71" s="20"/>
      <c r="AD71" s="19"/>
      <c r="AE71" s="20"/>
      <c r="AN71" s="2022"/>
    </row>
    <row r="72" spans="1:40" ht="23.25" hidden="1" customHeight="1" x14ac:dyDescent="0.25">
      <c r="A72" s="2098"/>
      <c r="B72" s="2098"/>
      <c r="C72" s="2099"/>
      <c r="D72" s="2037"/>
      <c r="E72" s="2029"/>
      <c r="F72" s="2029"/>
      <c r="G72" s="2030"/>
      <c r="H72" s="2031"/>
      <c r="I72" s="2029"/>
      <c r="J72" s="2032"/>
      <c r="K72" s="2044"/>
      <c r="L72" s="2044"/>
      <c r="M72" s="2044"/>
      <c r="N72" s="2041"/>
      <c r="O72" s="2548"/>
      <c r="P72" s="2038"/>
      <c r="Q72" s="2038"/>
      <c r="R72" s="2034"/>
      <c r="S72" s="2034"/>
      <c r="T72" s="38"/>
      <c r="U72" s="39"/>
      <c r="AD72" s="38"/>
      <c r="AE72" s="39"/>
      <c r="AN72" s="2045"/>
    </row>
    <row r="73" spans="1:40" ht="23.25" hidden="1" customHeight="1" x14ac:dyDescent="0.25">
      <c r="A73" s="2098"/>
      <c r="B73" s="2098"/>
      <c r="C73" s="2099"/>
      <c r="D73" s="2037"/>
      <c r="E73" s="2029"/>
      <c r="F73" s="2029"/>
      <c r="G73" s="2030"/>
      <c r="H73" s="2031"/>
      <c r="I73" s="2029"/>
      <c r="J73" s="2032"/>
      <c r="K73" s="2044"/>
      <c r="L73" s="2044"/>
      <c r="M73" s="2044"/>
      <c r="N73" s="2041"/>
      <c r="O73" s="2548"/>
      <c r="P73" s="2038"/>
      <c r="Q73" s="2038"/>
      <c r="R73" s="2034"/>
      <c r="S73" s="2034"/>
      <c r="T73" s="38"/>
      <c r="U73" s="39"/>
      <c r="AD73" s="38"/>
      <c r="AE73" s="39"/>
      <c r="AN73" s="2045"/>
    </row>
    <row r="74" spans="1:40" ht="23.25" hidden="1" customHeight="1" x14ac:dyDescent="0.25">
      <c r="A74" s="2098"/>
      <c r="B74" s="2098"/>
      <c r="C74" s="2099"/>
      <c r="D74" s="2037"/>
      <c r="E74" s="2029"/>
      <c r="F74" s="2029"/>
      <c r="G74" s="2030"/>
      <c r="H74" s="2031"/>
      <c r="I74" s="2029"/>
      <c r="J74" s="2032"/>
      <c r="K74" s="2044"/>
      <c r="L74" s="2044"/>
      <c r="M74" s="2044"/>
      <c r="N74" s="2041"/>
      <c r="O74" s="2548"/>
      <c r="P74" s="2038"/>
      <c r="Q74" s="2038"/>
      <c r="R74" s="2034"/>
      <c r="S74" s="2034"/>
      <c r="T74" s="38"/>
      <c r="U74" s="39"/>
      <c r="AD74" s="38"/>
      <c r="AE74" s="39"/>
      <c r="AN74" s="2045"/>
    </row>
    <row r="75" spans="1:40" ht="27.75" hidden="1" customHeight="1" x14ac:dyDescent="0.25">
      <c r="A75" s="2098"/>
      <c r="B75" s="2098"/>
      <c r="C75" s="2099"/>
      <c r="D75" s="2037"/>
      <c r="E75" s="2029"/>
      <c r="F75" s="2029"/>
      <c r="G75" s="2030"/>
      <c r="H75" s="2031"/>
      <c r="I75" s="2029"/>
      <c r="J75" s="2032"/>
      <c r="K75" s="2044"/>
      <c r="L75" s="2044"/>
      <c r="M75" s="2044"/>
      <c r="N75" s="2041"/>
      <c r="O75" s="2548"/>
      <c r="P75" s="2038"/>
      <c r="Q75" s="2038"/>
      <c r="R75" s="2034"/>
      <c r="S75" s="2034"/>
      <c r="T75" s="38"/>
      <c r="U75" s="39"/>
      <c r="AD75" s="38"/>
      <c r="AE75" s="39"/>
      <c r="AN75" s="2045"/>
    </row>
    <row r="76" spans="1:40" ht="23.25" hidden="1" customHeight="1" x14ac:dyDescent="0.25">
      <c r="A76" s="2098"/>
      <c r="B76" s="2098"/>
      <c r="C76" s="2099"/>
      <c r="D76" s="2037"/>
      <c r="E76" s="2029"/>
      <c r="F76" s="2038"/>
      <c r="G76" s="2030"/>
      <c r="H76" s="2031"/>
      <c r="I76" s="2038"/>
      <c r="J76" s="2039"/>
      <c r="K76" s="2040"/>
      <c r="L76" s="2040"/>
      <c r="M76" s="2040"/>
      <c r="N76" s="2041"/>
      <c r="O76" s="2548"/>
      <c r="P76" s="2038"/>
      <c r="Q76" s="2038"/>
      <c r="R76" s="2034"/>
      <c r="S76" s="2034"/>
      <c r="T76" s="38"/>
      <c r="U76" s="39"/>
      <c r="AD76" s="38"/>
      <c r="AE76" s="39"/>
      <c r="AN76" s="2042"/>
    </row>
    <row r="77" spans="1:40" ht="23.25" hidden="1" customHeight="1" x14ac:dyDescent="0.25">
      <c r="A77" s="2098"/>
      <c r="B77" s="2098"/>
      <c r="C77" s="2102"/>
      <c r="D77" s="2037"/>
      <c r="E77" s="2103"/>
      <c r="F77" s="2029"/>
      <c r="G77" s="2030"/>
      <c r="H77" s="2031"/>
      <c r="I77" s="2029"/>
      <c r="J77" s="2032"/>
      <c r="K77" s="2044"/>
      <c r="L77" s="2044"/>
      <c r="M77" s="2044"/>
      <c r="N77" s="2041"/>
      <c r="O77" s="2548"/>
      <c r="P77" s="2038"/>
      <c r="Q77" s="2038"/>
      <c r="R77" s="2034"/>
      <c r="S77" s="2034"/>
      <c r="T77" s="38"/>
      <c r="U77" s="39"/>
      <c r="AD77" s="38"/>
      <c r="AE77" s="39"/>
      <c r="AN77" s="2045"/>
    </row>
    <row r="78" spans="1:40" ht="23.25" hidden="1" customHeight="1" x14ac:dyDescent="0.25">
      <c r="A78" s="2098"/>
      <c r="B78" s="2098"/>
      <c r="C78" s="2102"/>
      <c r="D78" s="2037"/>
      <c r="E78" s="2103"/>
      <c r="F78" s="2029"/>
      <c r="G78" s="2030"/>
      <c r="H78" s="2031"/>
      <c r="I78" s="2029"/>
      <c r="J78" s="2032"/>
      <c r="K78" s="2044"/>
      <c r="L78" s="2044"/>
      <c r="M78" s="2044"/>
      <c r="N78" s="2041"/>
      <c r="O78" s="2548"/>
      <c r="P78" s="2038"/>
      <c r="Q78" s="2038"/>
      <c r="R78" s="2034"/>
      <c r="S78" s="2034"/>
      <c r="T78" s="38"/>
      <c r="U78" s="39"/>
      <c r="AD78" s="38"/>
      <c r="AE78" s="39"/>
      <c r="AN78" s="2045"/>
    </row>
    <row r="79" spans="1:40" ht="23.25" hidden="1" customHeight="1" x14ac:dyDescent="0.25">
      <c r="A79" s="2098"/>
      <c r="B79" s="2098"/>
      <c r="C79" s="2102"/>
      <c r="D79" s="2037"/>
      <c r="E79" s="2103"/>
      <c r="F79" s="2029"/>
      <c r="G79" s="2030"/>
      <c r="H79" s="2031"/>
      <c r="I79" s="2029"/>
      <c r="J79" s="2032"/>
      <c r="K79" s="2044"/>
      <c r="L79" s="2044"/>
      <c r="M79" s="2044"/>
      <c r="N79" s="2041"/>
      <c r="O79" s="2548"/>
      <c r="P79" s="2038"/>
      <c r="Q79" s="2038"/>
      <c r="R79" s="2034"/>
      <c r="S79" s="2034"/>
      <c r="T79" s="38"/>
      <c r="U79" s="39"/>
      <c r="AD79" s="38"/>
      <c r="AE79" s="39"/>
      <c r="AN79" s="2045"/>
    </row>
    <row r="80" spans="1:40" ht="23.25" hidden="1" customHeight="1" x14ac:dyDescent="0.25">
      <c r="A80" s="2107"/>
      <c r="B80" s="2107"/>
      <c r="C80" s="2108" t="s">
        <v>32</v>
      </c>
      <c r="D80" s="2109"/>
      <c r="E80" s="2106"/>
      <c r="F80" s="2110"/>
      <c r="G80" s="2111"/>
      <c r="H80" s="2101"/>
      <c r="I80" s="2110"/>
      <c r="J80" s="2112"/>
      <c r="K80" s="2113"/>
      <c r="L80" s="2113"/>
      <c r="M80" s="2113"/>
      <c r="N80" s="2019"/>
      <c r="O80" s="2549"/>
      <c r="P80" s="2016"/>
      <c r="Q80" s="2016"/>
      <c r="R80" s="2020"/>
      <c r="S80" s="2020"/>
      <c r="T80" s="19"/>
      <c r="U80" s="20"/>
      <c r="AD80" s="19"/>
      <c r="AE80" s="20"/>
      <c r="AN80" s="2114"/>
    </row>
    <row r="81" spans="1:246" ht="23.25" hidden="1" customHeight="1" x14ac:dyDescent="0.25">
      <c r="A81" s="2026"/>
      <c r="B81" s="2026"/>
      <c r="C81" s="2036"/>
      <c r="D81" s="2037"/>
      <c r="E81" s="2029"/>
      <c r="F81" s="2029"/>
      <c r="G81" s="2030"/>
      <c r="H81" s="2031"/>
      <c r="I81" s="2029"/>
      <c r="J81" s="2032"/>
      <c r="K81" s="2044"/>
      <c r="L81" s="2044"/>
      <c r="M81" s="2044"/>
      <c r="N81" s="2041"/>
      <c r="O81" s="2548"/>
      <c r="P81" s="2038"/>
      <c r="Q81" s="2038"/>
      <c r="R81" s="2034"/>
      <c r="S81" s="2034"/>
      <c r="T81" s="38"/>
      <c r="U81" s="39"/>
      <c r="AD81" s="38"/>
      <c r="AE81" s="39"/>
      <c r="AN81" s="2045"/>
    </row>
    <row r="82" spans="1:246" ht="23.25" hidden="1" customHeight="1" x14ac:dyDescent="0.25">
      <c r="A82" s="2026"/>
      <c r="B82" s="2026"/>
      <c r="C82" s="2036"/>
      <c r="D82" s="2037"/>
      <c r="E82" s="2029"/>
      <c r="F82" s="2029"/>
      <c r="G82" s="2030"/>
      <c r="H82" s="2031"/>
      <c r="I82" s="2029"/>
      <c r="J82" s="2032"/>
      <c r="K82" s="2044"/>
      <c r="L82" s="2044"/>
      <c r="M82" s="2044"/>
      <c r="N82" s="2041"/>
      <c r="O82" s="2548"/>
      <c r="P82" s="2038"/>
      <c r="Q82" s="2038"/>
      <c r="R82" s="2034"/>
      <c r="S82" s="2034"/>
      <c r="T82" s="38"/>
      <c r="U82" s="39"/>
      <c r="AD82" s="38"/>
      <c r="AE82" s="39"/>
      <c r="AN82" s="2045"/>
    </row>
    <row r="83" spans="1:246" ht="23.25" hidden="1" customHeight="1" x14ac:dyDescent="0.25">
      <c r="A83" s="2049"/>
      <c r="B83" s="2049"/>
      <c r="C83" s="2036"/>
      <c r="D83" s="2051"/>
      <c r="E83" s="2038"/>
      <c r="F83" s="2038"/>
      <c r="G83" s="2052"/>
      <c r="H83" s="2031"/>
      <c r="I83" s="2029"/>
      <c r="J83" s="2032"/>
      <c r="K83" s="2044"/>
      <c r="L83" s="2044"/>
      <c r="M83" s="2044"/>
      <c r="N83" s="2041"/>
      <c r="O83" s="2548"/>
      <c r="P83" s="2038"/>
      <c r="Q83" s="2038"/>
      <c r="R83" s="2034"/>
      <c r="S83" s="2034"/>
      <c r="T83" s="38"/>
      <c r="U83" s="39"/>
      <c r="AD83" s="38"/>
      <c r="AE83" s="39"/>
      <c r="AN83" s="2045"/>
    </row>
    <row r="84" spans="1:246" ht="23.25" hidden="1" customHeight="1" x14ac:dyDescent="0.25">
      <c r="A84" s="2026"/>
      <c r="B84" s="2026"/>
      <c r="C84" s="2063"/>
      <c r="D84" s="2037"/>
      <c r="E84" s="2029"/>
      <c r="F84" s="2029"/>
      <c r="G84" s="2030"/>
      <c r="H84" s="2031"/>
      <c r="I84" s="2038"/>
      <c r="J84" s="2039"/>
      <c r="K84" s="2040"/>
      <c r="L84" s="2040"/>
      <c r="M84" s="2040"/>
      <c r="N84" s="2041"/>
      <c r="O84" s="2548"/>
      <c r="P84" s="2038"/>
      <c r="Q84" s="2038"/>
      <c r="R84" s="2034"/>
      <c r="S84" s="2034"/>
      <c r="T84" s="38"/>
      <c r="U84" s="39"/>
      <c r="AD84" s="38"/>
      <c r="AE84" s="39"/>
      <c r="AN84" s="2042"/>
    </row>
    <row r="85" spans="1:246" ht="23.25" hidden="1" customHeight="1" x14ac:dyDescent="0.25">
      <c r="A85" s="2026"/>
      <c r="B85" s="2026"/>
      <c r="C85" s="2063"/>
      <c r="D85" s="2037"/>
      <c r="E85" s="2029"/>
      <c r="F85" s="2029"/>
      <c r="G85" s="2030"/>
      <c r="H85" s="2031"/>
      <c r="I85" s="2038"/>
      <c r="J85" s="2039"/>
      <c r="K85" s="2040"/>
      <c r="L85" s="2040"/>
      <c r="M85" s="2040"/>
      <c r="N85" s="2041"/>
      <c r="O85" s="2548"/>
      <c r="P85" s="2038"/>
      <c r="Q85" s="2038"/>
      <c r="R85" s="2034"/>
      <c r="S85" s="2034"/>
      <c r="T85" s="38"/>
      <c r="U85" s="39"/>
      <c r="AD85" s="38"/>
      <c r="AE85" s="39"/>
      <c r="AN85" s="2042"/>
    </row>
    <row r="86" spans="1:246" ht="23.25" hidden="1" customHeight="1" x14ac:dyDescent="0.25">
      <c r="A86" s="2076"/>
      <c r="B86" s="2115"/>
      <c r="C86" s="2116"/>
      <c r="D86" s="2078"/>
      <c r="E86" s="2079"/>
      <c r="F86" s="2079"/>
      <c r="G86" s="2079"/>
      <c r="H86" s="2720" t="s">
        <v>33</v>
      </c>
      <c r="I86" s="2721"/>
      <c r="J86" s="2721"/>
      <c r="K86" s="2117"/>
      <c r="L86" s="2117"/>
      <c r="M86" s="2117"/>
      <c r="N86" s="2081">
        <f>SUM(N46:N85)</f>
        <v>0</v>
      </c>
      <c r="O86" s="2550"/>
      <c r="P86" s="2079">
        <f>SUM(P46:P85)</f>
        <v>0</v>
      </c>
      <c r="Q86" s="2079">
        <f>SUM(Q46:Q85)</f>
        <v>0</v>
      </c>
      <c r="R86" s="2082">
        <f>SUM(R46:R85)</f>
        <v>0</v>
      </c>
      <c r="S86" s="2082">
        <f>SUM(S46:S85)</f>
        <v>0</v>
      </c>
      <c r="T86" s="94"/>
      <c r="U86" s="95"/>
      <c r="AD86" s="94"/>
      <c r="AE86" s="95"/>
      <c r="AN86" s="2118"/>
    </row>
    <row r="87" spans="1:246" ht="23.25" customHeight="1" x14ac:dyDescent="0.25">
      <c r="A87" s="2119" t="s">
        <v>34</v>
      </c>
      <c r="B87" s="166" t="s">
        <v>35</v>
      </c>
      <c r="C87" s="167" t="s">
        <v>36</v>
      </c>
      <c r="D87" s="2120"/>
      <c r="E87" s="2121"/>
      <c r="F87" s="2121"/>
      <c r="G87" s="2121"/>
      <c r="H87" s="2121"/>
      <c r="I87" s="2121"/>
      <c r="J87" s="2121"/>
      <c r="K87" s="170"/>
      <c r="L87" s="170"/>
      <c r="M87" s="170"/>
      <c r="N87" s="2121"/>
      <c r="O87" s="2551"/>
      <c r="P87" s="2121"/>
      <c r="Q87" s="2121"/>
      <c r="R87" s="2122"/>
      <c r="S87" s="2122"/>
      <c r="T87" s="171"/>
      <c r="U87" s="172"/>
      <c r="V87" s="2123"/>
      <c r="W87" s="2123"/>
      <c r="X87" s="2123"/>
      <c r="Y87" s="2123"/>
      <c r="Z87" s="2123"/>
      <c r="AA87" s="2123"/>
      <c r="AB87" s="2123"/>
      <c r="AC87" s="2123"/>
      <c r="AD87" s="171"/>
      <c r="AE87" s="172"/>
      <c r="AF87" s="2123"/>
      <c r="AG87" s="2123"/>
      <c r="AH87" s="2123"/>
      <c r="AI87" s="2123"/>
      <c r="AJ87" s="2123"/>
      <c r="AK87" s="2123"/>
      <c r="AL87" s="2123"/>
      <c r="AM87" s="2123"/>
      <c r="AN87" s="175"/>
    </row>
    <row r="88" spans="1:246" ht="23.25" customHeight="1" x14ac:dyDescent="0.25">
      <c r="A88" s="2124" t="s">
        <v>37</v>
      </c>
      <c r="B88" s="177" t="s">
        <v>38</v>
      </c>
      <c r="C88" s="178" t="s">
        <v>39</v>
      </c>
      <c r="D88" s="2125" t="s">
        <v>40</v>
      </c>
      <c r="E88" s="2126" t="s">
        <v>41</v>
      </c>
      <c r="F88" s="2126"/>
      <c r="G88" s="2127"/>
      <c r="H88" s="2127"/>
      <c r="I88" s="2127">
        <f>+I89+I107</f>
        <v>30</v>
      </c>
      <c r="J88" s="2127">
        <f>+J89+J107</f>
        <v>30</v>
      </c>
      <c r="K88" s="182"/>
      <c r="L88" s="182"/>
      <c r="M88" s="182"/>
      <c r="N88" s="2128"/>
      <c r="O88" s="2552"/>
      <c r="P88" s="2127"/>
      <c r="Q88" s="2127"/>
      <c r="R88" s="2129"/>
      <c r="S88" s="2129"/>
      <c r="T88" s="185"/>
      <c r="U88" s="186"/>
      <c r="V88" s="2129"/>
      <c r="W88" s="2129"/>
      <c r="X88" s="2129"/>
      <c r="Y88" s="2129"/>
      <c r="Z88" s="2129"/>
      <c r="AA88" s="2129"/>
      <c r="AB88" s="2129"/>
      <c r="AC88" s="2129"/>
      <c r="AD88" s="185"/>
      <c r="AE88" s="186"/>
      <c r="AF88" s="2129"/>
      <c r="AG88" s="2129"/>
      <c r="AH88" s="2129"/>
      <c r="AI88" s="2129"/>
      <c r="AJ88" s="2129"/>
      <c r="AK88" s="2129"/>
      <c r="AL88" s="2129"/>
      <c r="AM88" s="2129"/>
      <c r="AN88" s="189"/>
    </row>
    <row r="89" spans="1:246" ht="23.25" customHeight="1" x14ac:dyDescent="0.2">
      <c r="A89" s="190"/>
      <c r="B89" s="190"/>
      <c r="C89" s="191" t="s">
        <v>42</v>
      </c>
      <c r="D89" s="192"/>
      <c r="E89" s="193"/>
      <c r="F89" s="193"/>
      <c r="G89" s="194"/>
      <c r="H89" s="194"/>
      <c r="I89" s="194">
        <f>+I91+I92+I93+I94+I95+I97+I99+I100+I103</f>
        <v>24</v>
      </c>
      <c r="J89" s="194">
        <f>+J91+J92+J93+J94+J95+J97+J99+J100+J103</f>
        <v>24</v>
      </c>
      <c r="K89" s="194"/>
      <c r="L89" s="194"/>
      <c r="M89" s="194"/>
      <c r="N89" s="194"/>
      <c r="O89" s="2553"/>
      <c r="P89" s="194"/>
      <c r="Q89" s="194"/>
      <c r="R89" s="194"/>
      <c r="S89" s="194"/>
      <c r="T89" s="196"/>
      <c r="U89" s="197"/>
      <c r="V89" s="194"/>
      <c r="W89" s="194"/>
      <c r="X89" s="194"/>
      <c r="Y89" s="194"/>
      <c r="Z89" s="194"/>
      <c r="AA89" s="194"/>
      <c r="AB89" s="194"/>
      <c r="AC89" s="194"/>
      <c r="AD89" s="196"/>
      <c r="AE89" s="197"/>
      <c r="AF89" s="194"/>
      <c r="AG89" s="194"/>
      <c r="AH89" s="194"/>
      <c r="AI89" s="194"/>
      <c r="AJ89" s="194"/>
      <c r="AK89" s="194"/>
      <c r="AL89" s="194"/>
      <c r="AM89" s="194"/>
      <c r="AN89" s="199"/>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0"/>
      <c r="BR89" s="200"/>
      <c r="BS89" s="200"/>
      <c r="BT89" s="200"/>
      <c r="BU89" s="200"/>
      <c r="BV89" s="200"/>
      <c r="BW89" s="200"/>
      <c r="BX89" s="200"/>
      <c r="BY89" s="200"/>
      <c r="BZ89" s="200"/>
      <c r="CA89" s="200"/>
      <c r="CB89" s="200"/>
      <c r="CC89" s="200"/>
      <c r="CD89" s="200"/>
      <c r="CE89" s="200"/>
      <c r="CF89" s="200"/>
      <c r="CG89" s="200"/>
      <c r="CH89" s="200"/>
      <c r="CI89" s="200"/>
      <c r="CJ89" s="200"/>
      <c r="CK89" s="200"/>
      <c r="CL89" s="200"/>
      <c r="CM89" s="200"/>
      <c r="CN89" s="200"/>
      <c r="CO89" s="200"/>
      <c r="CP89" s="200"/>
      <c r="CQ89" s="200"/>
      <c r="CR89" s="200"/>
      <c r="CS89" s="200"/>
      <c r="CT89" s="200"/>
      <c r="CU89" s="200"/>
      <c r="CV89" s="200"/>
      <c r="CW89" s="200"/>
      <c r="CX89" s="200"/>
      <c r="CY89" s="200"/>
      <c r="CZ89" s="200"/>
      <c r="DA89" s="200"/>
      <c r="DB89" s="200"/>
      <c r="DC89" s="200"/>
      <c r="DD89" s="200"/>
      <c r="DE89" s="200"/>
      <c r="DF89" s="200"/>
      <c r="DG89" s="200"/>
      <c r="DH89" s="200"/>
      <c r="DI89" s="200"/>
      <c r="DJ89" s="200"/>
      <c r="DK89" s="200"/>
      <c r="DL89" s="201"/>
      <c r="DM89" s="201"/>
      <c r="DN89" s="201"/>
      <c r="DO89" s="201"/>
      <c r="DP89" s="201"/>
      <c r="DQ89" s="201"/>
      <c r="DR89" s="201"/>
      <c r="DS89" s="201"/>
      <c r="DT89" s="201"/>
      <c r="DU89" s="201"/>
      <c r="DV89" s="201"/>
      <c r="DW89" s="201"/>
      <c r="DX89" s="201"/>
      <c r="DY89" s="201"/>
      <c r="DZ89" s="201"/>
      <c r="EA89" s="201"/>
      <c r="EB89" s="201"/>
      <c r="EC89" s="201"/>
      <c r="ED89" s="201"/>
      <c r="EE89" s="201"/>
      <c r="EF89" s="201"/>
      <c r="EG89" s="201"/>
      <c r="EH89" s="201"/>
      <c r="EI89" s="201"/>
      <c r="EJ89" s="201"/>
      <c r="EK89" s="201"/>
      <c r="EL89" s="201"/>
      <c r="EM89" s="201"/>
      <c r="EN89" s="201"/>
      <c r="EO89" s="201"/>
      <c r="EP89" s="201"/>
      <c r="EQ89" s="201"/>
      <c r="ER89" s="201"/>
      <c r="ES89" s="201"/>
      <c r="ET89" s="201"/>
      <c r="EU89" s="201"/>
      <c r="EV89" s="201"/>
      <c r="EW89" s="201"/>
      <c r="EX89" s="201"/>
      <c r="EY89" s="201"/>
      <c r="EZ89" s="201"/>
      <c r="FA89" s="201"/>
      <c r="FB89" s="201"/>
      <c r="FC89" s="201"/>
      <c r="FD89" s="201"/>
      <c r="FE89" s="201"/>
      <c r="FF89" s="201"/>
      <c r="FG89" s="201"/>
      <c r="FH89" s="201"/>
      <c r="FI89" s="201"/>
      <c r="FJ89" s="201"/>
      <c r="FK89" s="201"/>
      <c r="FL89" s="201"/>
      <c r="FM89" s="201"/>
      <c r="FN89" s="201"/>
      <c r="FO89" s="201"/>
      <c r="FP89" s="201"/>
      <c r="FQ89" s="201"/>
      <c r="FR89" s="201"/>
      <c r="FS89" s="201"/>
      <c r="FT89" s="201"/>
      <c r="FU89" s="201"/>
      <c r="FV89" s="201"/>
      <c r="FW89" s="201"/>
      <c r="FX89" s="201"/>
      <c r="FY89" s="201"/>
      <c r="FZ89" s="201"/>
      <c r="GA89" s="201"/>
      <c r="GB89" s="201"/>
      <c r="GC89" s="201"/>
      <c r="GD89" s="201"/>
      <c r="GE89" s="201"/>
      <c r="GF89" s="201"/>
      <c r="GG89" s="201"/>
      <c r="GH89" s="201"/>
      <c r="GI89" s="201"/>
      <c r="GJ89" s="201"/>
      <c r="GK89" s="201"/>
      <c r="GL89" s="201"/>
      <c r="GM89" s="201"/>
      <c r="GN89" s="201"/>
      <c r="GO89" s="201"/>
      <c r="GP89" s="201"/>
      <c r="GQ89" s="201"/>
      <c r="GR89" s="201"/>
      <c r="GS89" s="201"/>
      <c r="GT89" s="201"/>
      <c r="GU89" s="201"/>
      <c r="GV89" s="201"/>
      <c r="GW89" s="201"/>
      <c r="GX89" s="201"/>
      <c r="GY89" s="201"/>
      <c r="GZ89" s="201"/>
      <c r="HA89" s="201"/>
      <c r="HB89" s="201"/>
      <c r="HC89" s="201"/>
      <c r="HD89" s="201"/>
      <c r="HE89" s="201"/>
      <c r="HF89" s="201"/>
      <c r="HG89" s="201"/>
      <c r="HH89" s="201"/>
      <c r="HI89" s="201"/>
      <c r="HJ89" s="201"/>
      <c r="HK89" s="201"/>
      <c r="HL89" s="201"/>
      <c r="HM89" s="201"/>
      <c r="HN89" s="201"/>
      <c r="HO89" s="201"/>
      <c r="HP89" s="201"/>
      <c r="HQ89" s="201"/>
      <c r="HR89" s="201"/>
      <c r="HS89" s="201"/>
      <c r="HT89" s="2"/>
      <c r="HU89" s="2"/>
      <c r="HV89" s="2"/>
      <c r="HW89" s="2"/>
      <c r="HX89" s="2"/>
      <c r="HY89" s="2"/>
      <c r="HZ89" s="2"/>
      <c r="IA89" s="2"/>
      <c r="IB89" s="2"/>
      <c r="IC89" s="2"/>
      <c r="ID89" s="2"/>
      <c r="IE89" s="2"/>
      <c r="IF89" s="2"/>
      <c r="IG89" s="2"/>
      <c r="IH89" s="2"/>
      <c r="II89" s="2"/>
      <c r="IJ89" s="2"/>
      <c r="IK89" s="2"/>
      <c r="IL89" s="2"/>
    </row>
    <row r="90" spans="1:246" ht="28.5" customHeight="1" x14ac:dyDescent="0.25">
      <c r="A90" s="202" t="s">
        <v>43</v>
      </c>
      <c r="B90" s="202" t="s">
        <v>44</v>
      </c>
      <c r="C90" s="203" t="s">
        <v>45</v>
      </c>
      <c r="D90" s="2130"/>
      <c r="E90" s="2131" t="s">
        <v>46</v>
      </c>
      <c r="F90" s="2132"/>
      <c r="G90" s="2133"/>
      <c r="H90" s="2134"/>
      <c r="I90" s="2135"/>
      <c r="J90" s="2135"/>
      <c r="K90" s="2136"/>
      <c r="L90" s="2136"/>
      <c r="M90" s="2135"/>
      <c r="N90" s="211"/>
      <c r="O90" s="2526"/>
      <c r="P90" s="211"/>
      <c r="Q90" s="211"/>
      <c r="R90" s="211"/>
      <c r="S90" s="211"/>
      <c r="T90" s="213"/>
      <c r="U90" s="214"/>
      <c r="V90" s="2137"/>
      <c r="W90" s="216"/>
      <c r="X90" s="216"/>
      <c r="Y90" s="216"/>
      <c r="Z90" s="217"/>
      <c r="AA90" s="216"/>
      <c r="AB90" s="216"/>
      <c r="AC90" s="216"/>
      <c r="AD90" s="213"/>
      <c r="AE90" s="214"/>
      <c r="AF90" s="217"/>
      <c r="AG90" s="216"/>
      <c r="AH90" s="216"/>
      <c r="AI90" s="216"/>
      <c r="AJ90" s="217"/>
      <c r="AK90" s="216"/>
      <c r="AL90" s="216"/>
      <c r="AM90" s="216"/>
      <c r="AN90" s="219"/>
      <c r="HK90" s="2"/>
      <c r="HL90" s="2"/>
      <c r="HM90" s="2"/>
      <c r="HN90" s="2"/>
      <c r="HO90" s="2"/>
      <c r="HP90" s="2"/>
      <c r="HQ90" s="2"/>
      <c r="HR90" s="2"/>
      <c r="HS90" s="2"/>
    </row>
    <row r="91" spans="1:246" s="239" customFormat="1" ht="38.25" x14ac:dyDescent="0.25">
      <c r="A91" s="220"/>
      <c r="B91" s="220" t="s">
        <v>47</v>
      </c>
      <c r="C91" s="221" t="s">
        <v>48</v>
      </c>
      <c r="D91" s="2037" t="s">
        <v>49</v>
      </c>
      <c r="E91" s="2070" t="s">
        <v>50</v>
      </c>
      <c r="F91" s="2138"/>
      <c r="G91" s="2070" t="s">
        <v>51</v>
      </c>
      <c r="H91" s="2139"/>
      <c r="I91" s="224" t="s">
        <v>52</v>
      </c>
      <c r="J91" s="2140">
        <v>2</v>
      </c>
      <c r="K91" s="226" t="s">
        <v>53</v>
      </c>
      <c r="L91" s="227">
        <v>11</v>
      </c>
      <c r="M91" s="227"/>
      <c r="N91" s="2604"/>
      <c r="O91" s="2564"/>
      <c r="P91" s="2554">
        <v>12</v>
      </c>
      <c r="Q91" s="229"/>
      <c r="R91" s="2142"/>
      <c r="S91" s="2142"/>
      <c r="T91" s="231"/>
      <c r="U91" s="232"/>
      <c r="V91" s="2143">
        <v>1</v>
      </c>
      <c r="W91" s="234" t="s">
        <v>54</v>
      </c>
      <c r="X91" s="234" t="s">
        <v>55</v>
      </c>
      <c r="Y91" s="234" t="s">
        <v>56</v>
      </c>
      <c r="Z91" s="235">
        <v>1</v>
      </c>
      <c r="AA91" s="44" t="s">
        <v>57</v>
      </c>
      <c r="AB91" s="44" t="s">
        <v>55</v>
      </c>
      <c r="AC91" s="44" t="s">
        <v>56</v>
      </c>
      <c r="AD91" s="231"/>
      <c r="AE91" s="232" t="str">
        <f>IF(AD91="","",+AD91)</f>
        <v/>
      </c>
      <c r="AF91" s="2143">
        <v>1</v>
      </c>
      <c r="AG91" s="234" t="s">
        <v>57</v>
      </c>
      <c r="AH91" s="234" t="s">
        <v>55</v>
      </c>
      <c r="AI91" s="234" t="s">
        <v>56</v>
      </c>
      <c r="AJ91" s="235">
        <v>1</v>
      </c>
      <c r="AK91" s="44" t="s">
        <v>57</v>
      </c>
      <c r="AL91" s="44" t="s">
        <v>55</v>
      </c>
      <c r="AM91" s="44" t="s">
        <v>56</v>
      </c>
      <c r="AN91" s="237" t="s">
        <v>58</v>
      </c>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238"/>
      <c r="DM91" s="238"/>
      <c r="DN91" s="238"/>
      <c r="DO91" s="238"/>
      <c r="DP91" s="238"/>
      <c r="DQ91" s="238"/>
      <c r="DR91" s="238"/>
      <c r="DS91" s="238"/>
      <c r="DT91" s="238"/>
      <c r="DU91" s="238"/>
      <c r="DV91" s="238"/>
      <c r="DW91" s="238"/>
      <c r="DX91" s="238"/>
      <c r="DY91" s="238"/>
      <c r="DZ91" s="238"/>
      <c r="EA91" s="238"/>
      <c r="EB91" s="238"/>
      <c r="EC91" s="238"/>
      <c r="ED91" s="238"/>
      <c r="EE91" s="238"/>
      <c r="EF91" s="238"/>
      <c r="EG91" s="238"/>
      <c r="EH91" s="238"/>
      <c r="EI91" s="238"/>
      <c r="EJ91" s="238"/>
      <c r="EK91" s="238"/>
      <c r="EL91" s="238"/>
      <c r="EM91" s="238"/>
      <c r="EN91" s="238"/>
      <c r="EO91" s="238"/>
      <c r="EP91" s="238"/>
      <c r="EQ91" s="238"/>
      <c r="ER91" s="238"/>
      <c r="ES91" s="238"/>
      <c r="ET91" s="238"/>
      <c r="EU91" s="238"/>
      <c r="EV91" s="238"/>
      <c r="EW91" s="238"/>
      <c r="EX91" s="238"/>
      <c r="EY91" s="238"/>
      <c r="EZ91" s="238"/>
      <c r="FA91" s="238"/>
      <c r="FB91" s="238"/>
      <c r="FC91" s="238"/>
      <c r="FD91" s="238"/>
      <c r="FE91" s="238"/>
      <c r="FF91" s="238"/>
      <c r="FG91" s="238"/>
      <c r="FH91" s="238"/>
      <c r="FI91" s="238"/>
      <c r="FJ91" s="238"/>
      <c r="FK91" s="238"/>
      <c r="FL91" s="238"/>
      <c r="FM91" s="238"/>
      <c r="FN91" s="238"/>
      <c r="FO91" s="238"/>
      <c r="FP91" s="238"/>
      <c r="FQ91" s="238"/>
      <c r="FR91" s="238"/>
      <c r="FS91" s="238"/>
      <c r="FT91" s="238"/>
      <c r="FU91" s="238"/>
      <c r="FV91" s="238"/>
      <c r="FW91" s="238"/>
      <c r="FX91" s="238"/>
      <c r="FY91" s="238"/>
      <c r="FZ91" s="238"/>
      <c r="GA91" s="238"/>
      <c r="GB91" s="238"/>
      <c r="GC91" s="238"/>
      <c r="GD91" s="238"/>
      <c r="GE91" s="238"/>
      <c r="GF91" s="238"/>
      <c r="GG91" s="238"/>
      <c r="GH91" s="238"/>
      <c r="GI91" s="238"/>
      <c r="GJ91" s="238"/>
      <c r="GK91" s="238"/>
      <c r="GL91" s="238"/>
      <c r="GM91" s="238"/>
      <c r="GN91" s="238"/>
      <c r="GO91" s="238"/>
      <c r="GP91" s="238"/>
      <c r="GQ91" s="238"/>
      <c r="GR91" s="238"/>
      <c r="GS91" s="238"/>
      <c r="GT91" s="238"/>
      <c r="GU91" s="238"/>
      <c r="GV91" s="238"/>
      <c r="GW91" s="238"/>
      <c r="GX91" s="238"/>
      <c r="GY91" s="238"/>
      <c r="GZ91" s="238"/>
      <c r="HA91" s="238"/>
      <c r="HB91" s="238"/>
      <c r="HC91" s="238"/>
      <c r="HD91" s="238"/>
      <c r="HE91" s="238"/>
      <c r="HF91" s="238"/>
      <c r="HG91" s="238"/>
      <c r="HH91" s="238"/>
      <c r="HI91" s="238"/>
      <c r="HJ91" s="238"/>
    </row>
    <row r="92" spans="1:246" s="239" customFormat="1" ht="127.5" x14ac:dyDescent="0.25">
      <c r="A92" s="220"/>
      <c r="B92" s="220" t="s">
        <v>59</v>
      </c>
      <c r="C92" s="221" t="s">
        <v>60</v>
      </c>
      <c r="D92" s="2144" t="s">
        <v>61</v>
      </c>
      <c r="E92" s="2070" t="s">
        <v>50</v>
      </c>
      <c r="F92" s="2138"/>
      <c r="G92" s="2070" t="s">
        <v>51</v>
      </c>
      <c r="H92" s="2139"/>
      <c r="I92" s="224" t="s">
        <v>52</v>
      </c>
      <c r="J92" s="2140">
        <v>2</v>
      </c>
      <c r="K92" s="226" t="s">
        <v>53</v>
      </c>
      <c r="L92" s="227">
        <v>11</v>
      </c>
      <c r="M92" s="227"/>
      <c r="N92" s="2604"/>
      <c r="O92" s="2564"/>
      <c r="P92" s="2554">
        <v>0</v>
      </c>
      <c r="Q92" s="229"/>
      <c r="R92" s="2142">
        <v>12</v>
      </c>
      <c r="S92" s="2142"/>
      <c r="T92" s="231"/>
      <c r="U92" s="232"/>
      <c r="V92" s="2143">
        <v>1</v>
      </c>
      <c r="W92" s="234" t="s">
        <v>54</v>
      </c>
      <c r="X92" s="234" t="s">
        <v>55</v>
      </c>
      <c r="Y92" s="234" t="s">
        <v>62</v>
      </c>
      <c r="Z92" s="235">
        <v>1</v>
      </c>
      <c r="AA92" s="44" t="s">
        <v>57</v>
      </c>
      <c r="AB92" s="44" t="s">
        <v>55</v>
      </c>
      <c r="AC92" s="44" t="s">
        <v>56</v>
      </c>
      <c r="AD92" s="231"/>
      <c r="AE92" s="232" t="str">
        <f t="shared" ref="AE92:AE95" si="0">IF(AD92="","",+AD92)</f>
        <v/>
      </c>
      <c r="AF92" s="2143">
        <v>1</v>
      </c>
      <c r="AG92" s="234" t="s">
        <v>57</v>
      </c>
      <c r="AH92" s="234" t="s">
        <v>55</v>
      </c>
      <c r="AI92" s="234" t="s">
        <v>56</v>
      </c>
      <c r="AJ92" s="235">
        <v>1</v>
      </c>
      <c r="AK92" s="44" t="s">
        <v>57</v>
      </c>
      <c r="AL92" s="44" t="s">
        <v>55</v>
      </c>
      <c r="AM92" s="44" t="s">
        <v>56</v>
      </c>
      <c r="AN92" s="237" t="s">
        <v>63</v>
      </c>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238"/>
      <c r="DM92" s="238"/>
      <c r="DN92" s="238"/>
      <c r="DO92" s="238"/>
      <c r="DP92" s="238"/>
      <c r="DQ92" s="238"/>
      <c r="DR92" s="238"/>
      <c r="DS92" s="238"/>
      <c r="DT92" s="238"/>
      <c r="DU92" s="238"/>
      <c r="DV92" s="238"/>
      <c r="DW92" s="238"/>
      <c r="DX92" s="238"/>
      <c r="DY92" s="238"/>
      <c r="DZ92" s="238"/>
      <c r="EA92" s="238"/>
      <c r="EB92" s="238"/>
      <c r="EC92" s="238"/>
      <c r="ED92" s="238"/>
      <c r="EE92" s="238"/>
      <c r="EF92" s="238"/>
      <c r="EG92" s="238"/>
      <c r="EH92" s="238"/>
      <c r="EI92" s="238"/>
      <c r="EJ92" s="238"/>
      <c r="EK92" s="238"/>
      <c r="EL92" s="238"/>
      <c r="EM92" s="238"/>
      <c r="EN92" s="238"/>
      <c r="EO92" s="238"/>
      <c r="EP92" s="238"/>
      <c r="EQ92" s="238"/>
      <c r="ER92" s="238"/>
      <c r="ES92" s="238"/>
      <c r="ET92" s="238"/>
      <c r="EU92" s="238"/>
      <c r="EV92" s="238"/>
      <c r="EW92" s="238"/>
      <c r="EX92" s="238"/>
      <c r="EY92" s="238"/>
      <c r="EZ92" s="238"/>
      <c r="FA92" s="238"/>
      <c r="FB92" s="238"/>
      <c r="FC92" s="238"/>
      <c r="FD92" s="238"/>
      <c r="FE92" s="238"/>
      <c r="FF92" s="238"/>
      <c r="FG92" s="238"/>
      <c r="FH92" s="238"/>
      <c r="FI92" s="238"/>
      <c r="FJ92" s="238"/>
      <c r="FK92" s="238"/>
      <c r="FL92" s="238"/>
      <c r="FM92" s="238"/>
      <c r="FN92" s="238"/>
      <c r="FO92" s="238"/>
      <c r="FP92" s="238"/>
      <c r="FQ92" s="238"/>
      <c r="FR92" s="238"/>
      <c r="FS92" s="238"/>
      <c r="FT92" s="238"/>
      <c r="FU92" s="238"/>
      <c r="FV92" s="238"/>
      <c r="FW92" s="238"/>
      <c r="FX92" s="238"/>
      <c r="FY92" s="238"/>
      <c r="FZ92" s="238"/>
      <c r="GA92" s="238"/>
      <c r="GB92" s="238"/>
      <c r="GC92" s="238"/>
      <c r="GD92" s="238"/>
      <c r="GE92" s="238"/>
      <c r="GF92" s="238"/>
      <c r="GG92" s="238"/>
      <c r="GH92" s="238"/>
      <c r="GI92" s="238"/>
      <c r="GJ92" s="238"/>
      <c r="GK92" s="238"/>
      <c r="GL92" s="238"/>
      <c r="GM92" s="238"/>
      <c r="GN92" s="238"/>
      <c r="GO92" s="238"/>
      <c r="GP92" s="238"/>
      <c r="GQ92" s="238"/>
      <c r="GR92" s="238"/>
      <c r="GS92" s="238"/>
      <c r="GT92" s="238"/>
      <c r="GU92" s="238"/>
      <c r="GV92" s="238"/>
      <c r="GW92" s="238"/>
      <c r="GX92" s="238"/>
      <c r="GY92" s="238"/>
      <c r="GZ92" s="238"/>
      <c r="HA92" s="238"/>
      <c r="HB92" s="238"/>
      <c r="HC92" s="238"/>
      <c r="HD92" s="238"/>
      <c r="HE92" s="238"/>
      <c r="HF92" s="238"/>
      <c r="HG92" s="238"/>
      <c r="HH92" s="238"/>
      <c r="HI92" s="238"/>
      <c r="HJ92" s="238"/>
    </row>
    <row r="93" spans="1:246" s="239" customFormat="1" ht="140.25" x14ac:dyDescent="0.25">
      <c r="A93" s="220"/>
      <c r="B93" s="220" t="s">
        <v>64</v>
      </c>
      <c r="C93" s="221" t="s">
        <v>65</v>
      </c>
      <c r="D93" s="2144" t="s">
        <v>66</v>
      </c>
      <c r="E93" s="2070" t="s">
        <v>50</v>
      </c>
      <c r="F93" s="2145"/>
      <c r="G93" s="2070" t="s">
        <v>51</v>
      </c>
      <c r="H93" s="2139"/>
      <c r="I93" s="224" t="s">
        <v>52</v>
      </c>
      <c r="J93" s="2140">
        <v>2</v>
      </c>
      <c r="K93" s="226" t="s">
        <v>53</v>
      </c>
      <c r="L93" s="227">
        <v>11</v>
      </c>
      <c r="M93" s="227"/>
      <c r="N93" s="2604"/>
      <c r="O93" s="2564"/>
      <c r="P93" s="2554">
        <v>0</v>
      </c>
      <c r="Q93" s="229"/>
      <c r="R93" s="2142">
        <v>12</v>
      </c>
      <c r="S93" s="2142"/>
      <c r="T93" s="231"/>
      <c r="U93" s="232"/>
      <c r="V93" s="2143">
        <v>1</v>
      </c>
      <c r="W93" s="234" t="s">
        <v>54</v>
      </c>
      <c r="X93" s="234" t="s">
        <v>67</v>
      </c>
      <c r="Y93" s="234" t="s">
        <v>68</v>
      </c>
      <c r="Z93" s="235">
        <v>1</v>
      </c>
      <c r="AA93" s="44" t="s">
        <v>57</v>
      </c>
      <c r="AB93" s="44" t="s">
        <v>67</v>
      </c>
      <c r="AC93" s="44" t="s">
        <v>69</v>
      </c>
      <c r="AD93" s="231"/>
      <c r="AE93" s="232" t="str">
        <f t="shared" si="0"/>
        <v/>
      </c>
      <c r="AF93" s="2143">
        <v>1</v>
      </c>
      <c r="AG93" s="234" t="s">
        <v>57</v>
      </c>
      <c r="AH93" s="234" t="s">
        <v>67</v>
      </c>
      <c r="AI93" s="234" t="s">
        <v>69</v>
      </c>
      <c r="AJ93" s="235">
        <v>1</v>
      </c>
      <c r="AK93" s="44" t="s">
        <v>57</v>
      </c>
      <c r="AL93" s="44" t="s">
        <v>67</v>
      </c>
      <c r="AM93" s="44" t="s">
        <v>69</v>
      </c>
      <c r="AN93" s="237" t="s">
        <v>70</v>
      </c>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238"/>
      <c r="DM93" s="238"/>
      <c r="DN93" s="238"/>
      <c r="DO93" s="238"/>
      <c r="DP93" s="238"/>
      <c r="DQ93" s="238"/>
      <c r="DR93" s="238"/>
      <c r="DS93" s="238"/>
      <c r="DT93" s="238"/>
      <c r="DU93" s="238"/>
      <c r="DV93" s="238"/>
      <c r="DW93" s="238"/>
      <c r="DX93" s="238"/>
      <c r="DY93" s="238"/>
      <c r="DZ93" s="238"/>
      <c r="EA93" s="238"/>
      <c r="EB93" s="238"/>
      <c r="EC93" s="238"/>
      <c r="ED93" s="238"/>
      <c r="EE93" s="238"/>
      <c r="EF93" s="238"/>
      <c r="EG93" s="238"/>
      <c r="EH93" s="238"/>
      <c r="EI93" s="238"/>
      <c r="EJ93" s="238"/>
      <c r="EK93" s="238"/>
      <c r="EL93" s="238"/>
      <c r="EM93" s="238"/>
      <c r="EN93" s="238"/>
      <c r="EO93" s="238"/>
      <c r="EP93" s="238"/>
      <c r="EQ93" s="238"/>
      <c r="ER93" s="238"/>
      <c r="ES93" s="238"/>
      <c r="ET93" s="238"/>
      <c r="EU93" s="238"/>
      <c r="EV93" s="238"/>
      <c r="EW93" s="238"/>
      <c r="EX93" s="238"/>
      <c r="EY93" s="238"/>
      <c r="EZ93" s="238"/>
      <c r="FA93" s="238"/>
      <c r="FB93" s="238"/>
      <c r="FC93" s="238"/>
      <c r="FD93" s="238"/>
      <c r="FE93" s="238"/>
      <c r="FF93" s="238"/>
      <c r="FG93" s="238"/>
      <c r="FH93" s="238"/>
      <c r="FI93" s="238"/>
      <c r="FJ93" s="238"/>
      <c r="FK93" s="238"/>
      <c r="FL93" s="238"/>
      <c r="FM93" s="238"/>
      <c r="FN93" s="238"/>
      <c r="FO93" s="238"/>
      <c r="FP93" s="238"/>
      <c r="FQ93" s="238"/>
      <c r="FR93" s="238"/>
      <c r="FS93" s="238"/>
      <c r="FT93" s="238"/>
      <c r="FU93" s="238"/>
      <c r="FV93" s="238"/>
      <c r="FW93" s="238"/>
      <c r="FX93" s="238"/>
      <c r="FY93" s="238"/>
      <c r="FZ93" s="238"/>
      <c r="GA93" s="238"/>
      <c r="GB93" s="238"/>
      <c r="GC93" s="238"/>
      <c r="GD93" s="238"/>
      <c r="GE93" s="238"/>
      <c r="GF93" s="238"/>
      <c r="GG93" s="238"/>
      <c r="GH93" s="238"/>
      <c r="GI93" s="238"/>
      <c r="GJ93" s="238"/>
      <c r="GK93" s="238"/>
      <c r="GL93" s="238"/>
      <c r="GM93" s="238"/>
      <c r="GN93" s="238"/>
      <c r="GO93" s="238"/>
      <c r="GP93" s="238"/>
      <c r="GQ93" s="238"/>
      <c r="GR93" s="238"/>
      <c r="GS93" s="238"/>
      <c r="GT93" s="238"/>
      <c r="GU93" s="238"/>
      <c r="GV93" s="238"/>
      <c r="GW93" s="238"/>
      <c r="GX93" s="238"/>
      <c r="GY93" s="238"/>
      <c r="GZ93" s="238"/>
      <c r="HA93" s="238"/>
      <c r="HB93" s="238"/>
      <c r="HC93" s="238"/>
      <c r="HD93" s="238"/>
      <c r="HE93" s="238"/>
      <c r="HF93" s="238"/>
      <c r="HG93" s="238"/>
      <c r="HH93" s="238"/>
      <c r="HI93" s="238"/>
      <c r="HJ93" s="238"/>
    </row>
    <row r="94" spans="1:246" s="239" customFormat="1" ht="32.25" customHeight="1" x14ac:dyDescent="0.25">
      <c r="A94" s="220"/>
      <c r="B94" s="242" t="s">
        <v>71</v>
      </c>
      <c r="C94" s="243" t="s">
        <v>72</v>
      </c>
      <c r="D94" s="2144" t="s">
        <v>73</v>
      </c>
      <c r="E94" s="2070" t="s">
        <v>50</v>
      </c>
      <c r="F94" s="2145"/>
      <c r="G94" s="2070" t="s">
        <v>51</v>
      </c>
      <c r="H94" s="2139"/>
      <c r="I94" s="224" t="s">
        <v>74</v>
      </c>
      <c r="J94" s="2140">
        <v>3</v>
      </c>
      <c r="K94" s="226" t="s">
        <v>75</v>
      </c>
      <c r="L94" s="227">
        <v>11</v>
      </c>
      <c r="M94" s="227"/>
      <c r="N94" s="2605">
        <v>0</v>
      </c>
      <c r="O94" s="2654"/>
      <c r="P94" s="2653">
        <v>18</v>
      </c>
      <c r="Q94" s="2655"/>
      <c r="R94" s="229"/>
      <c r="S94" s="229"/>
      <c r="T94" s="231"/>
      <c r="U94" s="232"/>
      <c r="V94" s="2143">
        <v>1</v>
      </c>
      <c r="W94" s="245" t="s">
        <v>54</v>
      </c>
      <c r="X94" s="234" t="s">
        <v>55</v>
      </c>
      <c r="Y94" s="245" t="s">
        <v>76</v>
      </c>
      <c r="Z94" s="235">
        <v>1</v>
      </c>
      <c r="AA94" s="44" t="s">
        <v>57</v>
      </c>
      <c r="AB94" s="44" t="s">
        <v>55</v>
      </c>
      <c r="AC94" s="245" t="s">
        <v>76</v>
      </c>
      <c r="AD94" s="231"/>
      <c r="AE94" s="232" t="str">
        <f t="shared" si="0"/>
        <v/>
      </c>
      <c r="AF94" s="2143">
        <v>1</v>
      </c>
      <c r="AG94" s="234" t="s">
        <v>57</v>
      </c>
      <c r="AH94" s="234" t="s">
        <v>55</v>
      </c>
      <c r="AI94" s="245" t="s">
        <v>76</v>
      </c>
      <c r="AJ94" s="235">
        <v>1</v>
      </c>
      <c r="AK94" s="44" t="s">
        <v>57</v>
      </c>
      <c r="AL94" s="44" t="s">
        <v>55</v>
      </c>
      <c r="AM94" s="245" t="s">
        <v>76</v>
      </c>
      <c r="AN94" s="237" t="s">
        <v>77</v>
      </c>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238"/>
      <c r="DM94" s="238"/>
      <c r="DN94" s="238"/>
      <c r="DO94" s="238"/>
      <c r="DP94" s="238"/>
      <c r="DQ94" s="238"/>
      <c r="DR94" s="238"/>
      <c r="DS94" s="238"/>
      <c r="DT94" s="238"/>
      <c r="DU94" s="238"/>
      <c r="DV94" s="238"/>
      <c r="DW94" s="238"/>
      <c r="DX94" s="238"/>
      <c r="DY94" s="238"/>
      <c r="DZ94" s="238"/>
      <c r="EA94" s="238"/>
      <c r="EB94" s="238"/>
      <c r="EC94" s="238"/>
      <c r="ED94" s="238"/>
      <c r="EE94" s="238"/>
      <c r="EF94" s="238"/>
      <c r="EG94" s="238"/>
      <c r="EH94" s="238"/>
      <c r="EI94" s="238"/>
      <c r="EJ94" s="238"/>
      <c r="EK94" s="238"/>
      <c r="EL94" s="238"/>
      <c r="EM94" s="238"/>
      <c r="EN94" s="238"/>
      <c r="EO94" s="238"/>
      <c r="EP94" s="238"/>
      <c r="EQ94" s="238"/>
      <c r="ER94" s="238"/>
      <c r="ES94" s="238"/>
      <c r="ET94" s="238"/>
      <c r="EU94" s="238"/>
      <c r="EV94" s="238"/>
      <c r="EW94" s="238"/>
      <c r="EX94" s="238"/>
      <c r="EY94" s="238"/>
      <c r="EZ94" s="238"/>
      <c r="FA94" s="238"/>
      <c r="FB94" s="238"/>
      <c r="FC94" s="238"/>
      <c r="FD94" s="238"/>
      <c r="FE94" s="238"/>
      <c r="FF94" s="238"/>
      <c r="FG94" s="238"/>
      <c r="FH94" s="238"/>
      <c r="FI94" s="238"/>
      <c r="FJ94" s="238"/>
      <c r="FK94" s="238"/>
      <c r="FL94" s="238"/>
      <c r="FM94" s="238"/>
      <c r="FN94" s="238"/>
      <c r="FO94" s="238"/>
      <c r="FP94" s="238"/>
      <c r="FQ94" s="238"/>
      <c r="FR94" s="238"/>
      <c r="FS94" s="238"/>
      <c r="FT94" s="238"/>
      <c r="FU94" s="238"/>
      <c r="FV94" s="238"/>
      <c r="FW94" s="238"/>
      <c r="FX94" s="238"/>
      <c r="FY94" s="238"/>
      <c r="FZ94" s="238"/>
      <c r="GA94" s="238"/>
      <c r="GB94" s="238"/>
      <c r="GC94" s="238"/>
      <c r="GD94" s="238"/>
      <c r="GE94" s="238"/>
      <c r="GF94" s="238"/>
      <c r="GG94" s="238"/>
      <c r="GH94" s="238"/>
      <c r="GI94" s="238"/>
      <c r="GJ94" s="238"/>
      <c r="GK94" s="238"/>
      <c r="GL94" s="238"/>
      <c r="GM94" s="238"/>
      <c r="GN94" s="238"/>
      <c r="GO94" s="238"/>
      <c r="GP94" s="238"/>
      <c r="GQ94" s="238"/>
      <c r="GR94" s="238"/>
      <c r="GS94" s="238"/>
      <c r="GT94" s="238"/>
      <c r="GU94" s="238"/>
      <c r="GV94" s="238"/>
      <c r="GW94" s="238"/>
      <c r="GX94" s="238"/>
      <c r="GY94" s="238"/>
      <c r="GZ94" s="238"/>
      <c r="HA94" s="238"/>
      <c r="HB94" s="238"/>
      <c r="HC94" s="238"/>
      <c r="HD94" s="238"/>
      <c r="HE94" s="238"/>
      <c r="HF94" s="238"/>
      <c r="HG94" s="238"/>
      <c r="HH94" s="238"/>
      <c r="HI94" s="238"/>
      <c r="HJ94" s="238"/>
    </row>
    <row r="95" spans="1:246" s="239" customFormat="1" ht="44.25" customHeight="1" x14ac:dyDescent="0.25">
      <c r="A95" s="220"/>
      <c r="B95" s="220" t="s">
        <v>78</v>
      </c>
      <c r="C95" s="221" t="s">
        <v>79</v>
      </c>
      <c r="D95" s="2144" t="s">
        <v>80</v>
      </c>
      <c r="E95" s="2070" t="s">
        <v>50</v>
      </c>
      <c r="F95" s="2145"/>
      <c r="G95" s="2070" t="s">
        <v>51</v>
      </c>
      <c r="H95" s="2139"/>
      <c r="I95" s="224" t="s">
        <v>74</v>
      </c>
      <c r="J95" s="2140">
        <v>3</v>
      </c>
      <c r="K95" s="226" t="s">
        <v>81</v>
      </c>
      <c r="L95" s="227">
        <v>11</v>
      </c>
      <c r="M95" s="227"/>
      <c r="N95" s="2604"/>
      <c r="O95" s="2564"/>
      <c r="P95" s="2554">
        <v>24</v>
      </c>
      <c r="Q95" s="229"/>
      <c r="R95" s="2142"/>
      <c r="S95" s="2142"/>
      <c r="T95" s="231"/>
      <c r="U95" s="232"/>
      <c r="V95" s="2143">
        <v>1</v>
      </c>
      <c r="W95" s="234" t="s">
        <v>54</v>
      </c>
      <c r="X95" s="234" t="s">
        <v>55</v>
      </c>
      <c r="Y95" s="234" t="s">
        <v>82</v>
      </c>
      <c r="Z95" s="235">
        <v>1</v>
      </c>
      <c r="AA95" s="44" t="s">
        <v>57</v>
      </c>
      <c r="AB95" s="44" t="s">
        <v>55</v>
      </c>
      <c r="AC95" s="44" t="s">
        <v>82</v>
      </c>
      <c r="AD95" s="231"/>
      <c r="AE95" s="232" t="str">
        <f t="shared" si="0"/>
        <v/>
      </c>
      <c r="AF95" s="2143">
        <v>1</v>
      </c>
      <c r="AG95" s="234" t="s">
        <v>57</v>
      </c>
      <c r="AH95" s="234" t="s">
        <v>55</v>
      </c>
      <c r="AI95" s="234" t="s">
        <v>82</v>
      </c>
      <c r="AJ95" s="235">
        <v>1</v>
      </c>
      <c r="AK95" s="44" t="s">
        <v>57</v>
      </c>
      <c r="AL95" s="44" t="s">
        <v>55</v>
      </c>
      <c r="AM95" s="44" t="s">
        <v>82</v>
      </c>
      <c r="AN95" s="237" t="s">
        <v>83</v>
      </c>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238"/>
      <c r="DM95" s="238"/>
      <c r="DN95" s="238"/>
      <c r="DO95" s="238"/>
      <c r="DP95" s="238"/>
      <c r="DQ95" s="238"/>
      <c r="DR95" s="238"/>
      <c r="DS95" s="238"/>
      <c r="DT95" s="238"/>
      <c r="DU95" s="238"/>
      <c r="DV95" s="238"/>
      <c r="DW95" s="238"/>
      <c r="DX95" s="238"/>
      <c r="DY95" s="238"/>
      <c r="DZ95" s="238"/>
      <c r="EA95" s="238"/>
      <c r="EB95" s="238"/>
      <c r="EC95" s="238"/>
      <c r="ED95" s="238"/>
      <c r="EE95" s="238"/>
      <c r="EF95" s="238"/>
      <c r="EG95" s="238"/>
      <c r="EH95" s="238"/>
      <c r="EI95" s="238"/>
      <c r="EJ95" s="238"/>
      <c r="EK95" s="238"/>
      <c r="EL95" s="238"/>
      <c r="EM95" s="238"/>
      <c r="EN95" s="238"/>
      <c r="EO95" s="238"/>
      <c r="EP95" s="238"/>
      <c r="EQ95" s="238"/>
      <c r="ER95" s="238"/>
      <c r="ES95" s="238"/>
      <c r="ET95" s="238"/>
      <c r="EU95" s="238"/>
      <c r="EV95" s="238"/>
      <c r="EW95" s="238"/>
      <c r="EX95" s="238"/>
      <c r="EY95" s="238"/>
      <c r="EZ95" s="238"/>
      <c r="FA95" s="238"/>
      <c r="FB95" s="238"/>
      <c r="FC95" s="238"/>
      <c r="FD95" s="238"/>
      <c r="FE95" s="238"/>
      <c r="FF95" s="238"/>
      <c r="FG95" s="238"/>
      <c r="FH95" s="238"/>
      <c r="FI95" s="238"/>
      <c r="FJ95" s="238"/>
      <c r="FK95" s="238"/>
      <c r="FL95" s="238"/>
      <c r="FM95" s="238"/>
      <c r="FN95" s="238"/>
      <c r="FO95" s="238"/>
      <c r="FP95" s="238"/>
      <c r="FQ95" s="238"/>
      <c r="FR95" s="238"/>
      <c r="FS95" s="238"/>
      <c r="FT95" s="238"/>
      <c r="FU95" s="238"/>
      <c r="FV95" s="238"/>
      <c r="FW95" s="238"/>
      <c r="FX95" s="238"/>
      <c r="FY95" s="238"/>
      <c r="FZ95" s="238"/>
      <c r="GA95" s="238"/>
      <c r="GB95" s="238"/>
      <c r="GC95" s="238"/>
      <c r="GD95" s="238"/>
      <c r="GE95" s="238"/>
      <c r="GF95" s="238"/>
      <c r="GG95" s="238"/>
      <c r="GH95" s="238"/>
      <c r="GI95" s="238"/>
      <c r="GJ95" s="238"/>
      <c r="GK95" s="238"/>
      <c r="GL95" s="238"/>
      <c r="GM95" s="238"/>
      <c r="GN95" s="238"/>
      <c r="GO95" s="238"/>
      <c r="GP95" s="238"/>
      <c r="GQ95" s="238"/>
      <c r="GR95" s="238"/>
      <c r="GS95" s="238"/>
      <c r="GT95" s="238"/>
      <c r="GU95" s="238"/>
      <c r="GV95" s="238"/>
      <c r="GW95" s="238"/>
      <c r="GX95" s="238"/>
      <c r="GY95" s="238"/>
      <c r="GZ95" s="238"/>
      <c r="HA95" s="238"/>
      <c r="HB95" s="238"/>
      <c r="HC95" s="238"/>
      <c r="HD95" s="238"/>
      <c r="HE95" s="238"/>
      <c r="HF95" s="238"/>
      <c r="HG95" s="238"/>
      <c r="HH95" s="238"/>
      <c r="HI95" s="238"/>
      <c r="HJ95" s="238"/>
    </row>
    <row r="96" spans="1:246" x14ac:dyDescent="0.25">
      <c r="A96" s="202"/>
      <c r="B96" s="202"/>
      <c r="C96" s="203" t="s">
        <v>84</v>
      </c>
      <c r="D96" s="2130"/>
      <c r="E96" s="2132"/>
      <c r="F96" s="2132"/>
      <c r="G96" s="2133"/>
      <c r="H96" s="2134"/>
      <c r="I96" s="2135"/>
      <c r="J96" s="2135"/>
      <c r="K96" s="2136"/>
      <c r="L96" s="2136"/>
      <c r="M96" s="2135"/>
      <c r="N96" s="211"/>
      <c r="O96" s="2526"/>
      <c r="P96" s="211"/>
      <c r="Q96" s="211"/>
      <c r="R96" s="211"/>
      <c r="S96" s="211"/>
      <c r="T96" s="213"/>
      <c r="U96" s="214"/>
      <c r="V96" s="2137"/>
      <c r="W96" s="216"/>
      <c r="X96" s="216"/>
      <c r="Y96" s="216"/>
      <c r="Z96" s="217"/>
      <c r="AA96" s="216"/>
      <c r="AB96" s="216"/>
      <c r="AC96" s="216"/>
      <c r="AD96" s="249"/>
      <c r="AE96" s="250"/>
      <c r="AF96" s="217"/>
      <c r="AG96" s="216"/>
      <c r="AH96" s="216"/>
      <c r="AI96" s="216"/>
      <c r="AJ96" s="217"/>
      <c r="AK96" s="216"/>
      <c r="AL96" s="216"/>
      <c r="AM96" s="216"/>
      <c r="AN96" s="219"/>
      <c r="HK96" s="2"/>
      <c r="HL96" s="2"/>
      <c r="HM96" s="2"/>
      <c r="HN96" s="2"/>
      <c r="HO96" s="2"/>
      <c r="HP96" s="2"/>
      <c r="HQ96" s="2"/>
      <c r="HR96" s="2"/>
      <c r="HS96" s="2"/>
    </row>
    <row r="97" spans="1:246" ht="76.5" x14ac:dyDescent="0.25">
      <c r="A97" s="251"/>
      <c r="B97" s="251" t="s">
        <v>85</v>
      </c>
      <c r="C97" s="3" t="s">
        <v>86</v>
      </c>
      <c r="D97" s="2037" t="s">
        <v>87</v>
      </c>
      <c r="E97" s="2070" t="s">
        <v>50</v>
      </c>
      <c r="F97" s="2038"/>
      <c r="G97" s="2070" t="s">
        <v>51</v>
      </c>
      <c r="H97" s="2031"/>
      <c r="I97" s="252" t="s">
        <v>74</v>
      </c>
      <c r="J97" s="2146">
        <v>3</v>
      </c>
      <c r="K97" s="226" t="s">
        <v>88</v>
      </c>
      <c r="L97" s="254">
        <v>11</v>
      </c>
      <c r="M97" s="254"/>
      <c r="N97" s="2147">
        <v>12</v>
      </c>
      <c r="O97" s="2531"/>
      <c r="P97" s="255">
        <v>6</v>
      </c>
      <c r="Q97" s="255"/>
      <c r="R97" s="2034"/>
      <c r="S97" s="2034"/>
      <c r="T97" s="231"/>
      <c r="U97" s="232"/>
      <c r="V97" s="2143">
        <v>1</v>
      </c>
      <c r="W97" s="234" t="s">
        <v>54</v>
      </c>
      <c r="X97" s="257"/>
      <c r="Y97" s="257"/>
      <c r="Z97" s="235">
        <v>1</v>
      </c>
      <c r="AA97" s="44" t="s">
        <v>57</v>
      </c>
      <c r="AB97" s="44" t="s">
        <v>55</v>
      </c>
      <c r="AC97" s="44" t="s">
        <v>82</v>
      </c>
      <c r="AD97" s="231"/>
      <c r="AE97" s="232" t="str">
        <f>IF(AD97="","",+AD97)</f>
        <v/>
      </c>
      <c r="AF97" s="2143">
        <v>1</v>
      </c>
      <c r="AG97" s="234" t="s">
        <v>57</v>
      </c>
      <c r="AH97" s="234" t="s">
        <v>55</v>
      </c>
      <c r="AI97" s="234" t="s">
        <v>82</v>
      </c>
      <c r="AJ97" s="235">
        <v>1</v>
      </c>
      <c r="AK97" s="44" t="s">
        <v>57</v>
      </c>
      <c r="AL97" s="44" t="s">
        <v>55</v>
      </c>
      <c r="AM97" s="44" t="s">
        <v>82</v>
      </c>
      <c r="AN97" s="258" t="s">
        <v>89</v>
      </c>
    </row>
    <row r="98" spans="1:246" ht="28.5" customHeight="1" x14ac:dyDescent="0.25">
      <c r="A98" s="202" t="s">
        <v>90</v>
      </c>
      <c r="B98" s="202" t="s">
        <v>91</v>
      </c>
      <c r="C98" s="203" t="s">
        <v>92</v>
      </c>
      <c r="D98" s="2130"/>
      <c r="E98" s="2131" t="s">
        <v>46</v>
      </c>
      <c r="F98" s="2132"/>
      <c r="G98" s="2133"/>
      <c r="H98" s="2134"/>
      <c r="I98" s="2135"/>
      <c r="J98" s="2135"/>
      <c r="K98" s="2136"/>
      <c r="L98" s="2136"/>
      <c r="M98" s="2135"/>
      <c r="N98" s="211"/>
      <c r="O98" s="2526"/>
      <c r="P98" s="211"/>
      <c r="Q98" s="211"/>
      <c r="R98" s="211"/>
      <c r="S98" s="211"/>
      <c r="T98" s="213"/>
      <c r="U98" s="214"/>
      <c r="V98" s="2137"/>
      <c r="W98" s="216"/>
      <c r="X98" s="216"/>
      <c r="Y98" s="216"/>
      <c r="Z98" s="217"/>
      <c r="AA98" s="216"/>
      <c r="AB98" s="216"/>
      <c r="AC98" s="216"/>
      <c r="AD98" s="213"/>
      <c r="AE98" s="250"/>
      <c r="AF98" s="217"/>
      <c r="AG98" s="216"/>
      <c r="AH98" s="216"/>
      <c r="AI98" s="216"/>
      <c r="AJ98" s="217"/>
      <c r="AK98" s="216"/>
      <c r="AL98" s="216"/>
      <c r="AM98" s="216"/>
      <c r="AN98" s="219"/>
      <c r="HK98" s="2"/>
      <c r="HL98" s="2"/>
      <c r="HM98" s="2"/>
      <c r="HN98" s="2"/>
      <c r="HO98" s="2"/>
      <c r="HP98" s="2"/>
      <c r="HQ98" s="2"/>
      <c r="HR98" s="2"/>
      <c r="HS98" s="2"/>
    </row>
    <row r="99" spans="1:246" ht="36" customHeight="1" x14ac:dyDescent="0.25">
      <c r="A99" s="251"/>
      <c r="B99" s="259" t="s">
        <v>93</v>
      </c>
      <c r="C99" s="260" t="s">
        <v>94</v>
      </c>
      <c r="D99" s="2148"/>
      <c r="E99" s="2070" t="s">
        <v>50</v>
      </c>
      <c r="F99" s="2070"/>
      <c r="G99" s="2070" t="s">
        <v>51</v>
      </c>
      <c r="H99" s="2069"/>
      <c r="I99" s="2149" t="s">
        <v>74</v>
      </c>
      <c r="J99" s="2150" t="s">
        <v>74</v>
      </c>
      <c r="K99" s="226" t="s">
        <v>95</v>
      </c>
      <c r="L99" s="264">
        <v>11</v>
      </c>
      <c r="M99" s="264"/>
      <c r="N99" s="2151"/>
      <c r="O99" s="2521"/>
      <c r="P99" s="2152">
        <v>12</v>
      </c>
      <c r="Q99" s="2152"/>
      <c r="R99" s="2074"/>
      <c r="S99" s="2074"/>
      <c r="T99" s="231"/>
      <c r="U99" s="232"/>
      <c r="V99" s="2153">
        <v>1</v>
      </c>
      <c r="W99" s="2154" t="s">
        <v>54</v>
      </c>
      <c r="X99" s="2155" t="s">
        <v>55</v>
      </c>
      <c r="Y99" s="2155" t="s">
        <v>56</v>
      </c>
      <c r="Z99" s="2156">
        <v>1</v>
      </c>
      <c r="AA99" s="2157" t="s">
        <v>57</v>
      </c>
      <c r="AB99" s="2157" t="s">
        <v>55</v>
      </c>
      <c r="AC99" s="2155" t="s">
        <v>56</v>
      </c>
      <c r="AD99" s="231"/>
      <c r="AE99" s="232" t="str">
        <f>IF(AD99="","",+AD99)</f>
        <v/>
      </c>
      <c r="AF99" s="2153">
        <v>1</v>
      </c>
      <c r="AG99" s="2154" t="s">
        <v>57</v>
      </c>
      <c r="AH99" s="2154" t="s">
        <v>55</v>
      </c>
      <c r="AI99" s="2155" t="s">
        <v>56</v>
      </c>
      <c r="AJ99" s="2156">
        <v>1</v>
      </c>
      <c r="AK99" s="2157" t="s">
        <v>57</v>
      </c>
      <c r="AL99" s="2157" t="s">
        <v>55</v>
      </c>
      <c r="AM99" s="2155" t="s">
        <v>56</v>
      </c>
      <c r="AN99" s="272"/>
    </row>
    <row r="100" spans="1:246" ht="25.5" x14ac:dyDescent="0.25">
      <c r="A100" s="202" t="s">
        <v>96</v>
      </c>
      <c r="B100" s="202" t="s">
        <v>97</v>
      </c>
      <c r="C100" s="203" t="s">
        <v>98</v>
      </c>
      <c r="D100" s="2130"/>
      <c r="E100" s="2131" t="s">
        <v>50</v>
      </c>
      <c r="F100" s="2132"/>
      <c r="G100" s="2133"/>
      <c r="H100" s="2134"/>
      <c r="I100" s="2158">
        <v>4</v>
      </c>
      <c r="J100" s="2158">
        <v>4</v>
      </c>
      <c r="K100" s="2136"/>
      <c r="L100" s="2136"/>
      <c r="M100" s="2135"/>
      <c r="N100" s="211"/>
      <c r="O100" s="2537"/>
      <c r="P100" s="211"/>
      <c r="Q100" s="211"/>
      <c r="R100" s="211"/>
      <c r="S100" s="211"/>
      <c r="T100" s="213"/>
      <c r="U100" s="214"/>
      <c r="V100" s="2137"/>
      <c r="W100" s="216"/>
      <c r="X100" s="216"/>
      <c r="Y100" s="216"/>
      <c r="Z100" s="217"/>
      <c r="AA100" s="216"/>
      <c r="AB100" s="216"/>
      <c r="AC100" s="216"/>
      <c r="AD100" s="213"/>
      <c r="AE100" s="250"/>
      <c r="AF100" s="217"/>
      <c r="AG100" s="216"/>
      <c r="AH100" s="216"/>
      <c r="AI100" s="216"/>
      <c r="AJ100" s="217"/>
      <c r="AK100" s="216"/>
      <c r="AL100" s="216"/>
      <c r="AM100" s="216"/>
      <c r="AN100" s="219"/>
      <c r="HK100" s="2"/>
      <c r="HL100" s="2"/>
      <c r="HM100" s="2"/>
      <c r="HN100" s="2"/>
      <c r="HO100" s="2"/>
      <c r="HP100" s="2"/>
      <c r="HQ100" s="2"/>
      <c r="HR100" s="2"/>
      <c r="HS100" s="2"/>
    </row>
    <row r="101" spans="1:246" ht="63.75" x14ac:dyDescent="0.25">
      <c r="A101" s="251"/>
      <c r="B101" s="259" t="s">
        <v>99</v>
      </c>
      <c r="C101" s="274" t="s">
        <v>100</v>
      </c>
      <c r="D101" s="2144" t="s">
        <v>101</v>
      </c>
      <c r="E101" s="2029" t="s">
        <v>102</v>
      </c>
      <c r="F101" s="2029"/>
      <c r="G101" s="2070" t="s">
        <v>51</v>
      </c>
      <c r="H101" s="2039"/>
      <c r="I101" s="275"/>
      <c r="J101" s="227">
        <v>0</v>
      </c>
      <c r="K101" s="245" t="s">
        <v>103</v>
      </c>
      <c r="L101" s="227">
        <v>11</v>
      </c>
      <c r="M101" s="227"/>
      <c r="N101" s="2141"/>
      <c r="O101" s="2521"/>
      <c r="P101" s="2152">
        <v>15</v>
      </c>
      <c r="Q101" s="2152"/>
      <c r="R101" s="2159"/>
      <c r="S101" s="2159"/>
      <c r="T101" s="231"/>
      <c r="U101" s="232"/>
      <c r="V101" s="2143">
        <v>1</v>
      </c>
      <c r="W101" s="234" t="s">
        <v>54</v>
      </c>
      <c r="X101" s="234" t="s">
        <v>55</v>
      </c>
      <c r="Y101" s="245" t="s">
        <v>76</v>
      </c>
      <c r="Z101" s="235">
        <v>1</v>
      </c>
      <c r="AA101" s="44" t="s">
        <v>57</v>
      </c>
      <c r="AB101" s="44" t="s">
        <v>55</v>
      </c>
      <c r="AC101" s="44" t="s">
        <v>76</v>
      </c>
      <c r="AD101" s="231"/>
      <c r="AE101" s="232" t="str">
        <f t="shared" ref="AE101:AE102" si="1">IF(AD101="","",+AD101)</f>
        <v/>
      </c>
      <c r="AF101" s="2143">
        <v>1</v>
      </c>
      <c r="AG101" s="234" t="s">
        <v>57</v>
      </c>
      <c r="AH101" s="234" t="s">
        <v>55</v>
      </c>
      <c r="AI101" s="234" t="s">
        <v>76</v>
      </c>
      <c r="AJ101" s="235">
        <v>1</v>
      </c>
      <c r="AK101" s="44" t="s">
        <v>57</v>
      </c>
      <c r="AL101" s="44" t="s">
        <v>55</v>
      </c>
      <c r="AM101" s="44" t="s">
        <v>76</v>
      </c>
      <c r="AN101" s="237" t="s">
        <v>104</v>
      </c>
    </row>
    <row r="102" spans="1:246" ht="38.25" x14ac:dyDescent="0.25">
      <c r="A102" s="251"/>
      <c r="B102" s="259" t="s">
        <v>105</v>
      </c>
      <c r="C102" s="274" t="s">
        <v>106</v>
      </c>
      <c r="D102" s="2144" t="s">
        <v>107</v>
      </c>
      <c r="E102" s="2029" t="s">
        <v>102</v>
      </c>
      <c r="F102" s="2029"/>
      <c r="G102" s="2070" t="s">
        <v>51</v>
      </c>
      <c r="H102" s="2039"/>
      <c r="I102" s="277"/>
      <c r="J102" s="224" t="s">
        <v>108</v>
      </c>
      <c r="K102" s="226" t="s">
        <v>109</v>
      </c>
      <c r="L102" s="224" t="s">
        <v>110</v>
      </c>
      <c r="M102" s="224"/>
      <c r="N102" s="2141"/>
      <c r="O102" s="2521"/>
      <c r="P102" s="2152">
        <v>15</v>
      </c>
      <c r="Q102" s="2152"/>
      <c r="R102" s="2159"/>
      <c r="S102" s="2159"/>
      <c r="T102" s="231"/>
      <c r="U102" s="232"/>
      <c r="V102" s="234" t="s">
        <v>111</v>
      </c>
      <c r="W102" s="234" t="s">
        <v>112</v>
      </c>
      <c r="X102" s="234" t="s">
        <v>55</v>
      </c>
      <c r="Y102" s="245" t="s">
        <v>113</v>
      </c>
      <c r="Z102" s="235">
        <v>1</v>
      </c>
      <c r="AA102" s="44" t="s">
        <v>57</v>
      </c>
      <c r="AB102" s="44" t="s">
        <v>55</v>
      </c>
      <c r="AC102" s="44" t="s">
        <v>82</v>
      </c>
      <c r="AD102" s="231"/>
      <c r="AE102" s="232" t="str">
        <f t="shared" si="1"/>
        <v/>
      </c>
      <c r="AF102" s="2143">
        <v>1</v>
      </c>
      <c r="AG102" s="234" t="s">
        <v>57</v>
      </c>
      <c r="AH102" s="234" t="s">
        <v>55</v>
      </c>
      <c r="AI102" s="234" t="s">
        <v>82</v>
      </c>
      <c r="AJ102" s="235">
        <v>1</v>
      </c>
      <c r="AK102" s="44" t="s">
        <v>57</v>
      </c>
      <c r="AL102" s="44" t="s">
        <v>55</v>
      </c>
      <c r="AM102" s="44" t="s">
        <v>82</v>
      </c>
      <c r="AN102" s="237" t="s">
        <v>114</v>
      </c>
    </row>
    <row r="103" spans="1:246" ht="28.5" customHeight="1" x14ac:dyDescent="0.25">
      <c r="A103" s="202" t="s">
        <v>115</v>
      </c>
      <c r="B103" s="202" t="s">
        <v>116</v>
      </c>
      <c r="C103" s="203" t="s">
        <v>117</v>
      </c>
      <c r="D103" s="2130"/>
      <c r="E103" s="2132" t="s">
        <v>118</v>
      </c>
      <c r="F103" s="2132"/>
      <c r="G103" s="2133"/>
      <c r="H103" s="2134" t="s">
        <v>119</v>
      </c>
      <c r="I103" s="279" t="s">
        <v>52</v>
      </c>
      <c r="J103" s="279">
        <v>2</v>
      </c>
      <c r="K103" s="2136"/>
      <c r="L103" s="2136"/>
      <c r="M103" s="2135"/>
      <c r="N103" s="211"/>
      <c r="O103" s="2537"/>
      <c r="P103" s="211"/>
      <c r="Q103" s="211"/>
      <c r="R103" s="211"/>
      <c r="S103" s="211"/>
      <c r="T103" s="213"/>
      <c r="U103" s="214"/>
      <c r="V103" s="2137"/>
      <c r="W103" s="216"/>
      <c r="X103" s="216"/>
      <c r="Y103" s="216"/>
      <c r="Z103" s="217"/>
      <c r="AA103" s="216"/>
      <c r="AB103" s="216"/>
      <c r="AC103" s="216"/>
      <c r="AD103" s="249"/>
      <c r="AE103" s="250"/>
      <c r="AF103" s="217"/>
      <c r="AG103" s="216"/>
      <c r="AH103" s="216"/>
      <c r="AI103" s="216"/>
      <c r="AJ103" s="217"/>
      <c r="AK103" s="216"/>
      <c r="AL103" s="216"/>
      <c r="AM103" s="216"/>
      <c r="AN103" s="219"/>
      <c r="HK103" s="2"/>
      <c r="HL103" s="2"/>
      <c r="HM103" s="2"/>
      <c r="HN103" s="2"/>
      <c r="HO103" s="2"/>
      <c r="HP103" s="2"/>
      <c r="HQ103" s="2"/>
      <c r="HR103" s="2"/>
      <c r="HS103" s="2"/>
    </row>
    <row r="104" spans="1:246" s="296" customFormat="1" ht="98.25" customHeight="1" x14ac:dyDescent="0.25">
      <c r="A104" s="280"/>
      <c r="B104" s="280" t="s">
        <v>120</v>
      </c>
      <c r="C104" s="281" t="s">
        <v>121</v>
      </c>
      <c r="D104" s="2160" t="s">
        <v>122</v>
      </c>
      <c r="E104" s="2161" t="s">
        <v>30</v>
      </c>
      <c r="F104" s="2162" t="s">
        <v>123</v>
      </c>
      <c r="G104" s="2070" t="s">
        <v>124</v>
      </c>
      <c r="H104" s="2163"/>
      <c r="I104" s="2160">
        <v>2</v>
      </c>
      <c r="J104" s="2160">
        <v>2</v>
      </c>
      <c r="K104" s="286" t="s">
        <v>125</v>
      </c>
      <c r="L104" s="286">
        <v>12</v>
      </c>
      <c r="M104" s="2164"/>
      <c r="N104" s="2165"/>
      <c r="O104" s="2514"/>
      <c r="P104" s="2166">
        <v>18</v>
      </c>
      <c r="Q104" s="2166"/>
      <c r="R104" s="288"/>
      <c r="S104" s="288"/>
      <c r="T104" s="231"/>
      <c r="U104" s="232"/>
      <c r="V104" s="2167">
        <v>1</v>
      </c>
      <c r="W104" s="291" t="s">
        <v>54</v>
      </c>
      <c r="X104" s="291" t="s">
        <v>126</v>
      </c>
      <c r="Y104" s="291" t="s">
        <v>76</v>
      </c>
      <c r="Z104" s="292">
        <v>1</v>
      </c>
      <c r="AA104" s="293" t="s">
        <v>57</v>
      </c>
      <c r="AB104" s="293" t="s">
        <v>127</v>
      </c>
      <c r="AC104" s="293" t="s">
        <v>82</v>
      </c>
      <c r="AD104" s="231"/>
      <c r="AE104" s="232" t="str">
        <f t="shared" ref="AE104:AE106" si="2">IF(AD104="","",+AD104)</f>
        <v/>
      </c>
      <c r="AF104" s="398">
        <v>1</v>
      </c>
      <c r="AG104" s="291" t="s">
        <v>57</v>
      </c>
      <c r="AH104" s="291" t="s">
        <v>128</v>
      </c>
      <c r="AI104" s="291" t="s">
        <v>69</v>
      </c>
      <c r="AJ104" s="292">
        <v>1</v>
      </c>
      <c r="AK104" s="293" t="s">
        <v>57</v>
      </c>
      <c r="AL104" s="293" t="s">
        <v>128</v>
      </c>
      <c r="AM104" s="293" t="s">
        <v>69</v>
      </c>
      <c r="AN104" s="237" t="s">
        <v>129</v>
      </c>
      <c r="AO104" s="295"/>
      <c r="AP104" s="295"/>
      <c r="AQ104" s="295"/>
      <c r="AR104" s="295"/>
      <c r="AS104" s="295"/>
      <c r="AT104" s="295"/>
      <c r="AU104" s="295"/>
      <c r="AV104" s="295"/>
      <c r="AW104" s="295"/>
      <c r="AX104" s="295"/>
      <c r="AY104" s="295"/>
      <c r="AZ104" s="295"/>
      <c r="BA104" s="295"/>
      <c r="BB104" s="295"/>
      <c r="BC104" s="295"/>
      <c r="BD104" s="295"/>
      <c r="BE104" s="295"/>
      <c r="BF104" s="295"/>
      <c r="BG104" s="295"/>
      <c r="BH104" s="295"/>
      <c r="BI104" s="295"/>
      <c r="BJ104" s="295"/>
      <c r="BK104" s="295"/>
      <c r="BL104" s="295"/>
      <c r="BM104" s="295"/>
      <c r="BN104" s="295"/>
      <c r="BO104" s="295"/>
      <c r="BP104" s="295"/>
      <c r="BQ104" s="295"/>
      <c r="BR104" s="295"/>
      <c r="BS104" s="295"/>
      <c r="BT104" s="295"/>
      <c r="BU104" s="295"/>
      <c r="BV104" s="295"/>
      <c r="BW104" s="295"/>
      <c r="BX104" s="295"/>
      <c r="BY104" s="295"/>
      <c r="BZ104" s="295"/>
      <c r="CA104" s="295"/>
      <c r="CB104" s="295"/>
      <c r="CC104" s="295"/>
      <c r="CD104" s="295"/>
      <c r="CE104" s="295"/>
      <c r="CF104" s="295"/>
      <c r="CG104" s="295"/>
      <c r="CH104" s="295"/>
      <c r="CI104" s="295"/>
      <c r="CJ104" s="295"/>
      <c r="CK104" s="295"/>
      <c r="CL104" s="295"/>
      <c r="CM104" s="295"/>
      <c r="CN104" s="295"/>
      <c r="CO104" s="295"/>
      <c r="CP104" s="295"/>
      <c r="CQ104" s="295"/>
      <c r="CR104" s="295"/>
      <c r="CS104" s="295"/>
      <c r="CT104" s="295"/>
      <c r="CU104" s="295"/>
      <c r="CV104" s="295"/>
      <c r="CW104" s="295"/>
      <c r="CX104" s="295"/>
      <c r="CY104" s="295"/>
      <c r="CZ104" s="295"/>
      <c r="DA104" s="295"/>
      <c r="DB104" s="295"/>
      <c r="DC104" s="295"/>
      <c r="DD104" s="295"/>
      <c r="DE104" s="295"/>
      <c r="DF104" s="295"/>
      <c r="DG104" s="295"/>
      <c r="DH104" s="295"/>
      <c r="DI104" s="295"/>
      <c r="DJ104" s="295"/>
      <c r="DK104" s="295"/>
      <c r="DL104" s="295"/>
      <c r="DM104" s="295"/>
      <c r="DN104" s="295"/>
      <c r="DO104" s="295"/>
      <c r="DP104" s="295"/>
      <c r="DQ104" s="295"/>
      <c r="DR104" s="295"/>
      <c r="DS104" s="295"/>
      <c r="DT104" s="295"/>
      <c r="DU104" s="295"/>
      <c r="DV104" s="295"/>
      <c r="DW104" s="295"/>
      <c r="DX104" s="295"/>
      <c r="DY104" s="295"/>
      <c r="DZ104" s="295"/>
      <c r="EA104" s="295"/>
      <c r="EB104" s="295"/>
      <c r="EC104" s="295"/>
      <c r="ED104" s="295"/>
      <c r="EE104" s="295"/>
      <c r="EF104" s="295"/>
      <c r="EG104" s="295"/>
      <c r="EH104" s="295"/>
      <c r="EI104" s="295"/>
      <c r="EJ104" s="295"/>
      <c r="EK104" s="295"/>
      <c r="EL104" s="295"/>
      <c r="EM104" s="295"/>
      <c r="EN104" s="295"/>
      <c r="EO104" s="295"/>
      <c r="EP104" s="295"/>
      <c r="EQ104" s="295"/>
      <c r="ER104" s="295"/>
      <c r="ES104" s="295"/>
      <c r="ET104" s="295"/>
      <c r="EU104" s="295"/>
      <c r="EV104" s="295"/>
      <c r="EW104" s="295"/>
      <c r="EX104" s="295"/>
      <c r="EY104" s="295"/>
      <c r="EZ104" s="295"/>
      <c r="FA104" s="295"/>
      <c r="FB104" s="295"/>
      <c r="FC104" s="295"/>
      <c r="FD104" s="295"/>
      <c r="FE104" s="295"/>
      <c r="FF104" s="295"/>
      <c r="FG104" s="295"/>
      <c r="FH104" s="295"/>
      <c r="FI104" s="295"/>
      <c r="FJ104" s="295"/>
      <c r="FK104" s="295"/>
      <c r="FL104" s="295"/>
      <c r="FM104" s="295"/>
      <c r="FN104" s="295"/>
      <c r="FO104" s="295"/>
      <c r="FP104" s="295"/>
      <c r="FQ104" s="295"/>
      <c r="FR104" s="295"/>
      <c r="FS104" s="295"/>
      <c r="FT104" s="295"/>
      <c r="FU104" s="295"/>
      <c r="FV104" s="295"/>
      <c r="FW104" s="295"/>
      <c r="FX104" s="295"/>
      <c r="FY104" s="295"/>
      <c r="FZ104" s="295"/>
      <c r="GA104" s="295"/>
      <c r="GB104" s="295"/>
      <c r="GC104" s="295"/>
      <c r="GD104" s="295"/>
      <c r="GE104" s="295"/>
      <c r="GF104" s="295"/>
      <c r="GG104" s="295"/>
      <c r="GH104" s="295"/>
      <c r="GI104" s="295"/>
      <c r="GJ104" s="295"/>
      <c r="GK104" s="295"/>
      <c r="GL104" s="295"/>
      <c r="GM104" s="295"/>
      <c r="GN104" s="295"/>
      <c r="GO104" s="295"/>
      <c r="GP104" s="295"/>
      <c r="GQ104" s="295"/>
      <c r="GR104" s="295"/>
      <c r="GS104" s="295"/>
      <c r="GT104" s="295"/>
      <c r="GU104" s="295"/>
      <c r="GV104" s="295"/>
      <c r="GW104" s="295"/>
      <c r="GX104" s="295"/>
      <c r="GY104" s="295"/>
      <c r="GZ104" s="295"/>
      <c r="HA104" s="295"/>
      <c r="HB104" s="295"/>
      <c r="HC104" s="295"/>
      <c r="HD104" s="295"/>
      <c r="HE104" s="295"/>
      <c r="HF104" s="295"/>
      <c r="HG104" s="295"/>
      <c r="HH104" s="295"/>
      <c r="HI104" s="295"/>
      <c r="HJ104" s="295"/>
      <c r="HK104" s="295"/>
      <c r="HL104" s="295"/>
      <c r="HM104" s="295"/>
      <c r="HN104" s="295"/>
      <c r="HO104" s="295"/>
      <c r="HP104" s="295"/>
      <c r="HQ104" s="295"/>
      <c r="HR104" s="295"/>
      <c r="HS104" s="295"/>
    </row>
    <row r="105" spans="1:246" s="296" customFormat="1" ht="98.25" customHeight="1" x14ac:dyDescent="0.25">
      <c r="A105" s="280"/>
      <c r="B105" s="280" t="s">
        <v>130</v>
      </c>
      <c r="C105" s="281" t="s">
        <v>131</v>
      </c>
      <c r="D105" s="2160" t="s">
        <v>132</v>
      </c>
      <c r="E105" s="2161" t="s">
        <v>30</v>
      </c>
      <c r="F105" s="2162" t="s">
        <v>123</v>
      </c>
      <c r="G105" s="2070" t="s">
        <v>51</v>
      </c>
      <c r="H105" s="2163"/>
      <c r="I105" s="2160">
        <v>2</v>
      </c>
      <c r="J105" s="2160">
        <v>2</v>
      </c>
      <c r="K105" s="286" t="s">
        <v>133</v>
      </c>
      <c r="L105" s="286">
        <v>14</v>
      </c>
      <c r="M105" s="2164">
        <v>6</v>
      </c>
      <c r="N105" s="2165"/>
      <c r="O105" s="2514"/>
      <c r="P105" s="2166">
        <v>18</v>
      </c>
      <c r="Q105" s="2166"/>
      <c r="R105" s="288"/>
      <c r="S105" s="288"/>
      <c r="T105" s="231"/>
      <c r="U105" s="232"/>
      <c r="V105" s="2167">
        <v>1</v>
      </c>
      <c r="W105" s="291" t="s">
        <v>54</v>
      </c>
      <c r="X105" s="291" t="s">
        <v>126</v>
      </c>
      <c r="Y105" s="291" t="s">
        <v>134</v>
      </c>
      <c r="Z105" s="292">
        <v>1</v>
      </c>
      <c r="AA105" s="293" t="s">
        <v>57</v>
      </c>
      <c r="AB105" s="293" t="s">
        <v>127</v>
      </c>
      <c r="AC105" s="293" t="s">
        <v>82</v>
      </c>
      <c r="AD105" s="231"/>
      <c r="AE105" s="232" t="str">
        <f t="shared" si="2"/>
        <v/>
      </c>
      <c r="AF105" s="398">
        <v>1</v>
      </c>
      <c r="AG105" s="291" t="s">
        <v>57</v>
      </c>
      <c r="AH105" s="291" t="s">
        <v>127</v>
      </c>
      <c r="AI105" s="291" t="s">
        <v>82</v>
      </c>
      <c r="AJ105" s="292">
        <v>1</v>
      </c>
      <c r="AK105" s="293" t="s">
        <v>57</v>
      </c>
      <c r="AL105" s="293" t="s">
        <v>127</v>
      </c>
      <c r="AM105" s="293" t="s">
        <v>82</v>
      </c>
      <c r="AN105" s="237" t="s">
        <v>135</v>
      </c>
      <c r="AO105" s="295"/>
      <c r="AP105" s="295"/>
      <c r="AQ105" s="295"/>
      <c r="AR105" s="295"/>
      <c r="AS105" s="295"/>
      <c r="AT105" s="295"/>
      <c r="AU105" s="295"/>
      <c r="AV105" s="295"/>
      <c r="AW105" s="295"/>
      <c r="AX105" s="295"/>
      <c r="AY105" s="295"/>
      <c r="AZ105" s="295"/>
      <c r="BA105" s="295"/>
      <c r="BB105" s="295"/>
      <c r="BC105" s="295"/>
      <c r="BD105" s="295"/>
      <c r="BE105" s="295"/>
      <c r="BF105" s="295"/>
      <c r="BG105" s="295"/>
      <c r="BH105" s="295"/>
      <c r="BI105" s="295"/>
      <c r="BJ105" s="295"/>
      <c r="BK105" s="295"/>
      <c r="BL105" s="295"/>
      <c r="BM105" s="295"/>
      <c r="BN105" s="295"/>
      <c r="BO105" s="295"/>
      <c r="BP105" s="295"/>
      <c r="BQ105" s="295"/>
      <c r="BR105" s="295"/>
      <c r="BS105" s="295"/>
      <c r="BT105" s="295"/>
      <c r="BU105" s="295"/>
      <c r="BV105" s="295"/>
      <c r="BW105" s="295"/>
      <c r="BX105" s="295"/>
      <c r="BY105" s="295"/>
      <c r="BZ105" s="295"/>
      <c r="CA105" s="295"/>
      <c r="CB105" s="295"/>
      <c r="CC105" s="295"/>
      <c r="CD105" s="295"/>
      <c r="CE105" s="295"/>
      <c r="CF105" s="295"/>
      <c r="CG105" s="295"/>
      <c r="CH105" s="295"/>
      <c r="CI105" s="295"/>
      <c r="CJ105" s="295"/>
      <c r="CK105" s="295"/>
      <c r="CL105" s="295"/>
      <c r="CM105" s="295"/>
      <c r="CN105" s="295"/>
      <c r="CO105" s="295"/>
      <c r="CP105" s="295"/>
      <c r="CQ105" s="295"/>
      <c r="CR105" s="295"/>
      <c r="CS105" s="295"/>
      <c r="CT105" s="295"/>
      <c r="CU105" s="295"/>
      <c r="CV105" s="295"/>
      <c r="CW105" s="295"/>
      <c r="CX105" s="295"/>
      <c r="CY105" s="295"/>
      <c r="CZ105" s="295"/>
      <c r="DA105" s="295"/>
      <c r="DB105" s="295"/>
      <c r="DC105" s="295"/>
      <c r="DD105" s="295"/>
      <c r="DE105" s="295"/>
      <c r="DF105" s="295"/>
      <c r="DG105" s="295"/>
      <c r="DH105" s="295"/>
      <c r="DI105" s="295"/>
      <c r="DJ105" s="295"/>
      <c r="DK105" s="295"/>
      <c r="DL105" s="295"/>
      <c r="DM105" s="295"/>
      <c r="DN105" s="295"/>
      <c r="DO105" s="295"/>
      <c r="DP105" s="295"/>
      <c r="DQ105" s="295"/>
      <c r="DR105" s="295"/>
      <c r="DS105" s="295"/>
      <c r="DT105" s="295"/>
      <c r="DU105" s="295"/>
      <c r="DV105" s="295"/>
      <c r="DW105" s="295"/>
      <c r="DX105" s="295"/>
      <c r="DY105" s="295"/>
      <c r="DZ105" s="295"/>
      <c r="EA105" s="295"/>
      <c r="EB105" s="295"/>
      <c r="EC105" s="295"/>
      <c r="ED105" s="295"/>
      <c r="EE105" s="295"/>
      <c r="EF105" s="295"/>
      <c r="EG105" s="295"/>
      <c r="EH105" s="295"/>
      <c r="EI105" s="295"/>
      <c r="EJ105" s="295"/>
      <c r="EK105" s="295"/>
      <c r="EL105" s="295"/>
      <c r="EM105" s="295"/>
      <c r="EN105" s="295"/>
      <c r="EO105" s="295"/>
      <c r="EP105" s="295"/>
      <c r="EQ105" s="295"/>
      <c r="ER105" s="295"/>
      <c r="ES105" s="295"/>
      <c r="ET105" s="295"/>
      <c r="EU105" s="295"/>
      <c r="EV105" s="295"/>
      <c r="EW105" s="295"/>
      <c r="EX105" s="295"/>
      <c r="EY105" s="295"/>
      <c r="EZ105" s="295"/>
      <c r="FA105" s="295"/>
      <c r="FB105" s="295"/>
      <c r="FC105" s="295"/>
      <c r="FD105" s="295"/>
      <c r="FE105" s="295"/>
      <c r="FF105" s="295"/>
      <c r="FG105" s="295"/>
      <c r="FH105" s="295"/>
      <c r="FI105" s="295"/>
      <c r="FJ105" s="295"/>
      <c r="FK105" s="295"/>
      <c r="FL105" s="295"/>
      <c r="FM105" s="295"/>
      <c r="FN105" s="295"/>
      <c r="FO105" s="295"/>
      <c r="FP105" s="295"/>
      <c r="FQ105" s="295"/>
      <c r="FR105" s="295"/>
      <c r="FS105" s="295"/>
      <c r="FT105" s="295"/>
      <c r="FU105" s="295"/>
      <c r="FV105" s="295"/>
      <c r="FW105" s="295"/>
      <c r="FX105" s="295"/>
      <c r="FY105" s="295"/>
      <c r="FZ105" s="295"/>
      <c r="GA105" s="295"/>
      <c r="GB105" s="295"/>
      <c r="GC105" s="295"/>
      <c r="GD105" s="295"/>
      <c r="GE105" s="295"/>
      <c r="GF105" s="295"/>
      <c r="GG105" s="295"/>
      <c r="GH105" s="295"/>
      <c r="GI105" s="295"/>
      <c r="GJ105" s="295"/>
      <c r="GK105" s="295"/>
      <c r="GL105" s="295"/>
      <c r="GM105" s="295"/>
      <c r="GN105" s="295"/>
      <c r="GO105" s="295"/>
      <c r="GP105" s="295"/>
      <c r="GQ105" s="295"/>
      <c r="GR105" s="295"/>
      <c r="GS105" s="295"/>
      <c r="GT105" s="295"/>
      <c r="GU105" s="295"/>
      <c r="GV105" s="295"/>
      <c r="GW105" s="295"/>
      <c r="GX105" s="295"/>
      <c r="GY105" s="295"/>
      <c r="GZ105" s="295"/>
      <c r="HA105" s="295"/>
      <c r="HB105" s="295"/>
      <c r="HC105" s="295"/>
      <c r="HD105" s="295"/>
      <c r="HE105" s="295"/>
      <c r="HF105" s="295"/>
      <c r="HG105" s="295"/>
      <c r="HH105" s="295"/>
      <c r="HI105" s="295"/>
      <c r="HJ105" s="295"/>
      <c r="HK105" s="295"/>
      <c r="HL105" s="295"/>
      <c r="HM105" s="295"/>
      <c r="HN105" s="295"/>
      <c r="HO105" s="295"/>
      <c r="HP105" s="295"/>
      <c r="HQ105" s="295"/>
      <c r="HR105" s="295"/>
      <c r="HS105" s="295"/>
    </row>
    <row r="106" spans="1:246" s="239" customFormat="1" ht="36" customHeight="1" x14ac:dyDescent="0.25">
      <c r="A106" s="2168"/>
      <c r="B106" s="2168" t="s">
        <v>136</v>
      </c>
      <c r="C106" s="298" t="s">
        <v>137</v>
      </c>
      <c r="D106" s="132"/>
      <c r="E106" s="2145" t="s">
        <v>50</v>
      </c>
      <c r="F106" s="299" t="s">
        <v>138</v>
      </c>
      <c r="G106" s="2169" t="s">
        <v>51</v>
      </c>
      <c r="H106" s="301"/>
      <c r="I106" s="302" t="s">
        <v>52</v>
      </c>
      <c r="J106" s="303">
        <v>2</v>
      </c>
      <c r="K106" s="2170" t="s">
        <v>139</v>
      </c>
      <c r="L106" s="2170" t="str">
        <f>"09"</f>
        <v>09</v>
      </c>
      <c r="M106" s="2170"/>
      <c r="N106" s="2171"/>
      <c r="O106" s="476"/>
      <c r="P106" s="2172">
        <v>15</v>
      </c>
      <c r="Q106" s="2172"/>
      <c r="R106" s="2173"/>
      <c r="S106" s="2173"/>
      <c r="T106" s="231"/>
      <c r="U106" s="232"/>
      <c r="V106" s="2174">
        <v>1</v>
      </c>
      <c r="W106" s="2175" t="s">
        <v>54</v>
      </c>
      <c r="X106" s="2175" t="s">
        <v>140</v>
      </c>
      <c r="Y106" s="2175" t="s">
        <v>134</v>
      </c>
      <c r="Z106" s="2176">
        <v>1</v>
      </c>
      <c r="AA106" s="2177" t="s">
        <v>57</v>
      </c>
      <c r="AB106" s="2177" t="s">
        <v>55</v>
      </c>
      <c r="AC106" s="2177" t="s">
        <v>82</v>
      </c>
      <c r="AD106" s="231"/>
      <c r="AE106" s="232" t="str">
        <f t="shared" si="2"/>
        <v/>
      </c>
      <c r="AF106" s="2174">
        <v>1</v>
      </c>
      <c r="AG106" s="2175" t="s">
        <v>57</v>
      </c>
      <c r="AH106" s="2175" t="s">
        <v>55</v>
      </c>
      <c r="AI106" s="2175" t="s">
        <v>82</v>
      </c>
      <c r="AJ106" s="2176">
        <v>1</v>
      </c>
      <c r="AK106" s="2177" t="s">
        <v>57</v>
      </c>
      <c r="AL106" s="2177" t="s">
        <v>55</v>
      </c>
      <c r="AM106" s="2177" t="s">
        <v>82</v>
      </c>
      <c r="AN106" s="2178"/>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238"/>
      <c r="DM106" s="238"/>
      <c r="DN106" s="238"/>
      <c r="DO106" s="238"/>
      <c r="DP106" s="238"/>
      <c r="DQ106" s="238"/>
      <c r="DR106" s="238"/>
      <c r="DS106" s="238"/>
      <c r="DT106" s="238"/>
      <c r="DU106" s="238"/>
      <c r="DV106" s="238"/>
      <c r="DW106" s="238"/>
      <c r="DX106" s="238"/>
      <c r="DY106" s="238"/>
      <c r="DZ106" s="238"/>
      <c r="EA106" s="238"/>
      <c r="EB106" s="238"/>
      <c r="EC106" s="238"/>
      <c r="ED106" s="238"/>
      <c r="EE106" s="238"/>
      <c r="EF106" s="238"/>
      <c r="EG106" s="238"/>
      <c r="EH106" s="238"/>
      <c r="EI106" s="238"/>
      <c r="EJ106" s="238"/>
      <c r="EK106" s="238"/>
      <c r="EL106" s="238"/>
      <c r="EM106" s="238"/>
      <c r="EN106" s="238"/>
      <c r="EO106" s="238"/>
      <c r="EP106" s="238"/>
      <c r="EQ106" s="238"/>
      <c r="ER106" s="238"/>
      <c r="ES106" s="238"/>
      <c r="ET106" s="238"/>
      <c r="EU106" s="238"/>
      <c r="EV106" s="238"/>
      <c r="EW106" s="238"/>
      <c r="EX106" s="238"/>
      <c r="EY106" s="238"/>
      <c r="EZ106" s="238"/>
      <c r="FA106" s="238"/>
      <c r="FB106" s="238"/>
      <c r="FC106" s="238"/>
      <c r="FD106" s="238"/>
      <c r="FE106" s="238"/>
      <c r="FF106" s="238"/>
      <c r="FG106" s="238"/>
      <c r="FH106" s="238"/>
      <c r="FI106" s="238"/>
      <c r="FJ106" s="238"/>
      <c r="FK106" s="238"/>
      <c r="FL106" s="238"/>
      <c r="FM106" s="238"/>
      <c r="FN106" s="238"/>
      <c r="FO106" s="238"/>
      <c r="FP106" s="238"/>
      <c r="FQ106" s="238"/>
      <c r="FR106" s="238"/>
      <c r="FS106" s="238"/>
      <c r="FT106" s="238"/>
      <c r="FU106" s="238"/>
      <c r="FV106" s="238"/>
      <c r="FW106" s="238"/>
      <c r="FX106" s="238"/>
      <c r="FY106" s="238"/>
      <c r="FZ106" s="238"/>
      <c r="GA106" s="238"/>
      <c r="GB106" s="238"/>
      <c r="GC106" s="238"/>
      <c r="GD106" s="238"/>
      <c r="GE106" s="238"/>
      <c r="GF106" s="238"/>
      <c r="GG106" s="238"/>
      <c r="GH106" s="238"/>
      <c r="GI106" s="238"/>
      <c r="GJ106" s="238"/>
      <c r="GK106" s="238"/>
      <c r="GL106" s="238"/>
      <c r="GM106" s="238"/>
      <c r="GN106" s="238"/>
      <c r="GO106" s="238"/>
      <c r="GP106" s="238"/>
      <c r="GQ106" s="238"/>
      <c r="GR106" s="238"/>
      <c r="GS106" s="238"/>
      <c r="GT106" s="238"/>
      <c r="GU106" s="238"/>
      <c r="GV106" s="238"/>
      <c r="GW106" s="238"/>
      <c r="GX106" s="238"/>
      <c r="GY106" s="238"/>
      <c r="GZ106" s="238"/>
      <c r="HA106" s="238"/>
      <c r="HB106" s="238"/>
      <c r="HC106" s="238"/>
      <c r="HD106" s="238"/>
      <c r="HE106" s="238"/>
      <c r="HF106" s="238"/>
      <c r="HG106" s="238"/>
      <c r="HH106" s="238"/>
      <c r="HI106" s="238"/>
      <c r="HJ106" s="238"/>
    </row>
    <row r="107" spans="1:246" ht="30.75" customHeight="1" x14ac:dyDescent="0.25">
      <c r="A107" s="2179" t="s">
        <v>141</v>
      </c>
      <c r="B107" s="2179" t="s">
        <v>142</v>
      </c>
      <c r="C107" s="2180" t="s">
        <v>143</v>
      </c>
      <c r="D107" s="2024"/>
      <c r="E107" s="2016" t="s">
        <v>144</v>
      </c>
      <c r="F107" s="2016"/>
      <c r="G107" s="311"/>
      <c r="H107" s="2013"/>
      <c r="I107" s="2181">
        <v>6</v>
      </c>
      <c r="J107" s="2182" t="s">
        <v>145</v>
      </c>
      <c r="K107" s="2182"/>
      <c r="L107" s="2182"/>
      <c r="M107" s="2182"/>
      <c r="N107" s="2183"/>
      <c r="O107" s="2518"/>
      <c r="P107" s="2183"/>
      <c r="Q107" s="2183"/>
      <c r="R107" s="2183"/>
      <c r="S107" s="2183"/>
      <c r="T107" s="317"/>
      <c r="U107" s="318"/>
      <c r="V107" s="2184"/>
      <c r="W107" s="2184"/>
      <c r="X107" s="2185"/>
      <c r="Y107" s="2186"/>
      <c r="Z107" s="2185"/>
      <c r="AA107" s="2185"/>
      <c r="AB107" s="2185"/>
      <c r="AC107" s="2185"/>
      <c r="AD107" s="324"/>
      <c r="AE107" s="325"/>
      <c r="AF107" s="2185"/>
      <c r="AG107" s="2185"/>
      <c r="AH107" s="2185"/>
      <c r="AI107" s="2185"/>
      <c r="AJ107" s="2185"/>
      <c r="AK107" s="2185"/>
      <c r="AL107" s="2185"/>
      <c r="AM107" s="2185"/>
      <c r="AN107" s="2187"/>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row>
    <row r="108" spans="1:246" s="239" customFormat="1" ht="114.75" x14ac:dyDescent="0.25">
      <c r="A108" s="2188"/>
      <c r="B108" s="2188" t="s">
        <v>146</v>
      </c>
      <c r="C108" s="2189" t="s">
        <v>147</v>
      </c>
      <c r="D108" s="2160" t="s">
        <v>148</v>
      </c>
      <c r="E108" s="2029" t="s">
        <v>149</v>
      </c>
      <c r="F108" s="2190" t="s">
        <v>150</v>
      </c>
      <c r="G108" s="2029" t="s">
        <v>151</v>
      </c>
      <c r="H108" s="2029"/>
      <c r="I108" s="2029" t="s">
        <v>74</v>
      </c>
      <c r="J108" s="2029" t="s">
        <v>74</v>
      </c>
      <c r="K108" s="2191" t="s">
        <v>152</v>
      </c>
      <c r="L108" s="2191">
        <v>70</v>
      </c>
      <c r="M108" s="2192">
        <v>79</v>
      </c>
      <c r="N108" s="2193">
        <v>20</v>
      </c>
      <c r="O108" s="2515"/>
      <c r="P108" s="2194"/>
      <c r="Q108" s="2194"/>
      <c r="R108" s="570"/>
      <c r="S108" s="570"/>
      <c r="T108" s="231"/>
      <c r="U108" s="232"/>
      <c r="V108" s="398">
        <v>1</v>
      </c>
      <c r="W108" s="331" t="s">
        <v>54</v>
      </c>
      <c r="X108" s="331" t="s">
        <v>127</v>
      </c>
      <c r="Y108" s="332"/>
      <c r="Z108" s="333">
        <v>1</v>
      </c>
      <c r="AA108" s="293" t="s">
        <v>57</v>
      </c>
      <c r="AB108" s="293" t="s">
        <v>127</v>
      </c>
      <c r="AC108" s="293" t="s">
        <v>76</v>
      </c>
      <c r="AD108" s="334"/>
      <c r="AE108" s="232" t="str">
        <f t="shared" ref="AE108:AE109" si="3">IF(AD108="","",+AD108)</f>
        <v/>
      </c>
      <c r="AF108" s="2195">
        <v>1</v>
      </c>
      <c r="AG108" s="291" t="s">
        <v>57</v>
      </c>
      <c r="AH108" s="291" t="s">
        <v>127</v>
      </c>
      <c r="AI108" s="291" t="s">
        <v>76</v>
      </c>
      <c r="AJ108" s="333">
        <v>1</v>
      </c>
      <c r="AK108" s="293" t="s">
        <v>57</v>
      </c>
      <c r="AL108" s="293" t="s">
        <v>127</v>
      </c>
      <c r="AM108" s="293" t="s">
        <v>76</v>
      </c>
      <c r="AN108" s="2196" t="s">
        <v>153</v>
      </c>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238"/>
      <c r="DM108" s="238"/>
      <c r="DN108" s="238"/>
      <c r="DO108" s="238"/>
      <c r="DP108" s="238"/>
      <c r="DQ108" s="238"/>
      <c r="DR108" s="238"/>
      <c r="DS108" s="238"/>
      <c r="DT108" s="238"/>
      <c r="DU108" s="238"/>
      <c r="DV108" s="238"/>
      <c r="DW108" s="238"/>
      <c r="DX108" s="238"/>
      <c r="DY108" s="238"/>
      <c r="DZ108" s="238"/>
      <c r="EA108" s="238"/>
      <c r="EB108" s="238"/>
      <c r="EC108" s="238"/>
      <c r="ED108" s="238"/>
      <c r="EE108" s="238"/>
      <c r="EF108" s="238"/>
      <c r="EG108" s="238"/>
      <c r="EH108" s="238"/>
      <c r="EI108" s="238"/>
      <c r="EJ108" s="238"/>
      <c r="EK108" s="238"/>
      <c r="EL108" s="238"/>
      <c r="EM108" s="238"/>
      <c r="EN108" s="238"/>
      <c r="EO108" s="238"/>
      <c r="EP108" s="238"/>
      <c r="EQ108" s="238"/>
      <c r="ER108" s="238"/>
      <c r="ES108" s="238"/>
      <c r="ET108" s="238"/>
      <c r="EU108" s="238"/>
      <c r="EV108" s="238"/>
      <c r="EW108" s="238"/>
      <c r="EX108" s="238"/>
      <c r="EY108" s="238"/>
      <c r="EZ108" s="238"/>
      <c r="FA108" s="238"/>
      <c r="FB108" s="238"/>
      <c r="FC108" s="238"/>
      <c r="FD108" s="238"/>
      <c r="FE108" s="238"/>
      <c r="FF108" s="238"/>
      <c r="FG108" s="238"/>
      <c r="FH108" s="238"/>
      <c r="FI108" s="238"/>
      <c r="FJ108" s="238"/>
      <c r="FK108" s="238"/>
      <c r="FL108" s="238"/>
      <c r="FM108" s="238"/>
      <c r="FN108" s="238"/>
      <c r="FO108" s="238"/>
      <c r="FP108" s="238"/>
      <c r="FQ108" s="238"/>
      <c r="FR108" s="238"/>
      <c r="FS108" s="238"/>
      <c r="FT108" s="238"/>
      <c r="FU108" s="238"/>
      <c r="FV108" s="238"/>
      <c r="FW108" s="238"/>
      <c r="FX108" s="238"/>
      <c r="FY108" s="238"/>
      <c r="FZ108" s="238"/>
      <c r="GA108" s="238"/>
      <c r="GB108" s="238"/>
      <c r="GC108" s="238"/>
      <c r="GD108" s="238"/>
      <c r="GE108" s="238"/>
      <c r="GF108" s="238"/>
      <c r="GG108" s="238"/>
      <c r="GH108" s="238"/>
      <c r="GI108" s="238"/>
      <c r="GJ108" s="238"/>
      <c r="GK108" s="238"/>
      <c r="GL108" s="238"/>
      <c r="GM108" s="238"/>
      <c r="GN108" s="238"/>
      <c r="GO108" s="238"/>
      <c r="GP108" s="238"/>
      <c r="GQ108" s="238"/>
      <c r="GR108" s="238"/>
      <c r="GS108" s="238"/>
      <c r="GT108" s="238"/>
      <c r="GU108" s="238"/>
      <c r="GV108" s="238"/>
      <c r="GW108" s="238"/>
      <c r="GX108" s="238"/>
      <c r="GY108" s="238"/>
      <c r="GZ108" s="238"/>
      <c r="HA108" s="238"/>
      <c r="HB108" s="238"/>
      <c r="HC108" s="238"/>
      <c r="HD108" s="238"/>
      <c r="HE108" s="238"/>
      <c r="HF108" s="238"/>
      <c r="HG108" s="238"/>
      <c r="HH108" s="238"/>
      <c r="HI108" s="238"/>
      <c r="HJ108" s="238"/>
    </row>
    <row r="109" spans="1:246" s="342" customFormat="1" ht="51" x14ac:dyDescent="0.25">
      <c r="A109" s="220"/>
      <c r="B109" s="220" t="s">
        <v>154</v>
      </c>
      <c r="C109" s="337" t="s">
        <v>155</v>
      </c>
      <c r="D109" s="2037" t="s">
        <v>156</v>
      </c>
      <c r="E109" s="2145" t="s">
        <v>149</v>
      </c>
      <c r="F109" s="2145" t="s">
        <v>157</v>
      </c>
      <c r="G109" s="2070" t="s">
        <v>51</v>
      </c>
      <c r="H109" s="2139"/>
      <c r="I109" s="224" t="s">
        <v>74</v>
      </c>
      <c r="J109" s="2140">
        <v>3</v>
      </c>
      <c r="K109" s="226" t="s">
        <v>158</v>
      </c>
      <c r="L109" s="227">
        <v>11</v>
      </c>
      <c r="M109" s="227"/>
      <c r="N109" s="2141"/>
      <c r="O109" s="476"/>
      <c r="P109" s="229">
        <v>18</v>
      </c>
      <c r="Q109" s="229"/>
      <c r="R109" s="2142"/>
      <c r="S109" s="2142"/>
      <c r="T109" s="231"/>
      <c r="U109" s="232"/>
      <c r="V109" s="2143">
        <v>1</v>
      </c>
      <c r="W109" s="234" t="s">
        <v>54</v>
      </c>
      <c r="X109" s="234" t="s">
        <v>55</v>
      </c>
      <c r="Y109" s="234" t="s">
        <v>56</v>
      </c>
      <c r="Z109" s="235">
        <v>1</v>
      </c>
      <c r="AA109" s="44" t="s">
        <v>57</v>
      </c>
      <c r="AB109" s="44" t="s">
        <v>55</v>
      </c>
      <c r="AC109" s="44" t="s">
        <v>76</v>
      </c>
      <c r="AD109" s="231"/>
      <c r="AE109" s="232" t="str">
        <f t="shared" si="3"/>
        <v/>
      </c>
      <c r="AF109" s="2143">
        <v>1</v>
      </c>
      <c r="AG109" s="234" t="s">
        <v>57</v>
      </c>
      <c r="AH109" s="234" t="s">
        <v>55</v>
      </c>
      <c r="AI109" s="234" t="s">
        <v>76</v>
      </c>
      <c r="AJ109" s="235">
        <v>1</v>
      </c>
      <c r="AK109" s="44" t="s">
        <v>57</v>
      </c>
      <c r="AL109" s="44" t="s">
        <v>55</v>
      </c>
      <c r="AM109" s="44" t="s">
        <v>76</v>
      </c>
      <c r="AN109" s="237" t="s">
        <v>159</v>
      </c>
      <c r="AO109" s="340"/>
      <c r="AP109" s="340"/>
      <c r="AQ109" s="340"/>
      <c r="AR109" s="340"/>
      <c r="AS109" s="340"/>
      <c r="AT109" s="340"/>
      <c r="AU109" s="340"/>
      <c r="AV109" s="340"/>
      <c r="AW109" s="340"/>
      <c r="AX109" s="340"/>
      <c r="AY109" s="340"/>
      <c r="AZ109" s="340"/>
      <c r="BA109" s="340"/>
      <c r="BB109" s="340"/>
      <c r="BC109" s="340"/>
      <c r="BD109" s="340"/>
      <c r="BE109" s="340"/>
      <c r="BF109" s="340"/>
      <c r="BG109" s="340"/>
      <c r="BH109" s="340"/>
      <c r="BI109" s="340"/>
      <c r="BJ109" s="340"/>
      <c r="BK109" s="340"/>
      <c r="BL109" s="340"/>
      <c r="BM109" s="340"/>
      <c r="BN109" s="340"/>
      <c r="BO109" s="340"/>
      <c r="BP109" s="340"/>
      <c r="BQ109" s="340"/>
      <c r="BR109" s="340"/>
      <c r="BS109" s="340"/>
      <c r="BT109" s="340"/>
      <c r="BU109" s="340"/>
      <c r="BV109" s="340"/>
      <c r="BW109" s="340"/>
      <c r="BX109" s="340"/>
      <c r="BY109" s="340"/>
      <c r="BZ109" s="340"/>
      <c r="CA109" s="340"/>
      <c r="CB109" s="340"/>
      <c r="CC109" s="340"/>
      <c r="CD109" s="340"/>
      <c r="CE109" s="340"/>
      <c r="CF109" s="340"/>
      <c r="CG109" s="340"/>
      <c r="CH109" s="340"/>
      <c r="CI109" s="340"/>
      <c r="CJ109" s="340"/>
      <c r="CK109" s="340"/>
      <c r="CL109" s="340"/>
      <c r="CM109" s="340"/>
      <c r="CN109" s="340"/>
      <c r="CO109" s="340"/>
      <c r="CP109" s="340"/>
      <c r="CQ109" s="340"/>
      <c r="CR109" s="340"/>
      <c r="CS109" s="340"/>
      <c r="CT109" s="340"/>
      <c r="CU109" s="340"/>
      <c r="CV109" s="340"/>
      <c r="CW109" s="340"/>
      <c r="CX109" s="340"/>
      <c r="CY109" s="340"/>
      <c r="CZ109" s="340"/>
      <c r="DA109" s="340"/>
      <c r="DB109" s="340"/>
      <c r="DC109" s="340"/>
      <c r="DD109" s="340"/>
      <c r="DE109" s="340"/>
      <c r="DF109" s="340"/>
      <c r="DG109" s="340"/>
      <c r="DH109" s="340"/>
      <c r="DI109" s="340"/>
      <c r="DJ109" s="340"/>
      <c r="DK109" s="340"/>
      <c r="DL109" s="341"/>
      <c r="DM109" s="341"/>
      <c r="DN109" s="341"/>
      <c r="DO109" s="341"/>
      <c r="DP109" s="341"/>
      <c r="DQ109" s="341"/>
      <c r="DR109" s="341"/>
      <c r="DS109" s="341"/>
      <c r="DT109" s="341"/>
      <c r="DU109" s="341"/>
      <c r="DV109" s="341"/>
      <c r="DW109" s="341"/>
      <c r="DX109" s="341"/>
      <c r="DY109" s="341"/>
      <c r="DZ109" s="341"/>
      <c r="EA109" s="341"/>
      <c r="EB109" s="341"/>
      <c r="EC109" s="341"/>
      <c r="ED109" s="341"/>
      <c r="EE109" s="341"/>
      <c r="EF109" s="341"/>
      <c r="EG109" s="341"/>
      <c r="EH109" s="341"/>
      <c r="EI109" s="341"/>
      <c r="EJ109" s="341"/>
      <c r="EK109" s="341"/>
      <c r="EL109" s="341"/>
      <c r="EM109" s="341"/>
      <c r="EN109" s="341"/>
      <c r="EO109" s="341"/>
      <c r="EP109" s="341"/>
      <c r="EQ109" s="341"/>
      <c r="ER109" s="341"/>
      <c r="ES109" s="341"/>
      <c r="ET109" s="341"/>
      <c r="EU109" s="341"/>
      <c r="EV109" s="341"/>
      <c r="EW109" s="341"/>
      <c r="EX109" s="341"/>
      <c r="EY109" s="341"/>
      <c r="EZ109" s="341"/>
      <c r="FA109" s="341"/>
      <c r="FB109" s="341"/>
      <c r="FC109" s="341"/>
      <c r="FD109" s="341"/>
      <c r="FE109" s="341"/>
      <c r="FF109" s="341"/>
      <c r="FG109" s="341"/>
      <c r="FH109" s="341"/>
      <c r="FI109" s="341"/>
      <c r="FJ109" s="341"/>
      <c r="FK109" s="341"/>
      <c r="FL109" s="341"/>
      <c r="FM109" s="341"/>
      <c r="FN109" s="341"/>
      <c r="FO109" s="341"/>
      <c r="FP109" s="341"/>
      <c r="FQ109" s="341"/>
      <c r="FR109" s="341"/>
      <c r="FS109" s="341"/>
      <c r="FT109" s="341"/>
      <c r="FU109" s="341"/>
      <c r="FV109" s="341"/>
      <c r="FW109" s="341"/>
      <c r="FX109" s="341"/>
      <c r="FY109" s="341"/>
      <c r="FZ109" s="341"/>
      <c r="GA109" s="341"/>
      <c r="GB109" s="341"/>
      <c r="GC109" s="341"/>
      <c r="GD109" s="341"/>
      <c r="GE109" s="341"/>
      <c r="GF109" s="341"/>
      <c r="GG109" s="341"/>
      <c r="GH109" s="341"/>
      <c r="GI109" s="341"/>
      <c r="GJ109" s="341"/>
      <c r="GK109" s="341"/>
      <c r="GL109" s="341"/>
      <c r="GM109" s="341"/>
      <c r="GN109" s="341"/>
      <c r="GO109" s="341"/>
      <c r="GP109" s="341"/>
      <c r="GQ109" s="341"/>
      <c r="GR109" s="341"/>
      <c r="GS109" s="341"/>
      <c r="GT109" s="341"/>
      <c r="GU109" s="341"/>
      <c r="GV109" s="341"/>
      <c r="GW109" s="341"/>
      <c r="GX109" s="341"/>
      <c r="GY109" s="341"/>
      <c r="GZ109" s="341"/>
      <c r="HA109" s="341"/>
      <c r="HB109" s="341"/>
      <c r="HC109" s="341"/>
      <c r="HD109" s="341"/>
      <c r="HE109" s="341"/>
      <c r="HF109" s="341"/>
      <c r="HG109" s="341"/>
      <c r="HH109" s="341"/>
      <c r="HI109" s="341"/>
      <c r="HJ109" s="341"/>
    </row>
    <row r="110" spans="1:246" ht="30.75" customHeight="1" x14ac:dyDescent="0.25">
      <c r="A110" s="309" t="s">
        <v>160</v>
      </c>
      <c r="B110" s="309" t="s">
        <v>161</v>
      </c>
      <c r="C110" s="310" t="s">
        <v>162</v>
      </c>
      <c r="D110" s="2024"/>
      <c r="E110" s="2016" t="s">
        <v>144</v>
      </c>
      <c r="F110" s="2016"/>
      <c r="G110" s="2197"/>
      <c r="H110" s="2013"/>
      <c r="I110" s="2181">
        <v>6</v>
      </c>
      <c r="J110" s="2182" t="s">
        <v>145</v>
      </c>
      <c r="K110" s="2182"/>
      <c r="L110" s="2182"/>
      <c r="M110" s="2182"/>
      <c r="N110" s="2183"/>
      <c r="O110" s="2518"/>
      <c r="P110" s="2183"/>
      <c r="Q110" s="2183"/>
      <c r="R110" s="2183"/>
      <c r="S110" s="2183"/>
      <c r="T110" s="317"/>
      <c r="U110" s="318"/>
      <c r="V110" s="2184"/>
      <c r="W110" s="2184"/>
      <c r="X110" s="2185"/>
      <c r="Y110" s="2186"/>
      <c r="Z110" s="2185"/>
      <c r="AA110" s="2185"/>
      <c r="AB110" s="2185"/>
      <c r="AC110" s="2185"/>
      <c r="AD110" s="324"/>
      <c r="AE110" s="325"/>
      <c r="AF110" s="2185"/>
      <c r="AG110" s="2185"/>
      <c r="AH110" s="2185"/>
      <c r="AI110" s="2185"/>
      <c r="AJ110" s="2185"/>
      <c r="AK110" s="2185"/>
      <c r="AL110" s="2185"/>
      <c r="AM110" s="2185"/>
      <c r="AN110" s="2187"/>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row>
    <row r="111" spans="1:246" s="239" customFormat="1" ht="76.5" x14ac:dyDescent="0.25">
      <c r="A111" s="2198"/>
      <c r="B111" s="2199" t="s">
        <v>163</v>
      </c>
      <c r="C111" s="2200" t="s">
        <v>164</v>
      </c>
      <c r="D111" s="2037"/>
      <c r="E111" s="2145" t="s">
        <v>149</v>
      </c>
      <c r="F111" s="2145" t="s">
        <v>165</v>
      </c>
      <c r="G111" s="2201" t="s">
        <v>124</v>
      </c>
      <c r="H111" s="2139"/>
      <c r="I111" s="224" t="s">
        <v>74</v>
      </c>
      <c r="J111" s="2140">
        <v>3</v>
      </c>
      <c r="K111" s="227" t="s">
        <v>166</v>
      </c>
      <c r="L111" s="227" t="str">
        <f>"06"</f>
        <v>06</v>
      </c>
      <c r="M111" s="227"/>
      <c r="N111" s="2202">
        <v>12</v>
      </c>
      <c r="O111" s="2517"/>
      <c r="P111" s="280">
        <v>12</v>
      </c>
      <c r="Q111" s="280"/>
      <c r="R111" s="2142"/>
      <c r="S111" s="2142"/>
      <c r="T111" s="231"/>
      <c r="U111" s="232"/>
      <c r="V111" s="2143">
        <v>1</v>
      </c>
      <c r="W111" s="234" t="s">
        <v>54</v>
      </c>
      <c r="X111" s="234" t="s">
        <v>55</v>
      </c>
      <c r="Y111" s="234" t="s">
        <v>76</v>
      </c>
      <c r="Z111" s="235">
        <v>1</v>
      </c>
      <c r="AA111" s="44" t="s">
        <v>57</v>
      </c>
      <c r="AB111" s="44" t="s">
        <v>55</v>
      </c>
      <c r="AC111" s="44" t="s">
        <v>76</v>
      </c>
      <c r="AD111" s="231"/>
      <c r="AE111" s="232" t="str">
        <f t="shared" ref="AE111:AE112" si="4">IF(AD111="","",+AD111)</f>
        <v/>
      </c>
      <c r="AF111" s="2143">
        <v>1</v>
      </c>
      <c r="AG111" s="234" t="s">
        <v>57</v>
      </c>
      <c r="AH111" s="234" t="s">
        <v>55</v>
      </c>
      <c r="AI111" s="234" t="s">
        <v>76</v>
      </c>
      <c r="AJ111" s="235">
        <v>1</v>
      </c>
      <c r="AK111" s="44" t="s">
        <v>57</v>
      </c>
      <c r="AL111" s="44" t="s">
        <v>55</v>
      </c>
      <c r="AM111" s="44" t="s">
        <v>76</v>
      </c>
      <c r="AN111" s="237" t="s">
        <v>167</v>
      </c>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238"/>
      <c r="DM111" s="238"/>
      <c r="DN111" s="238"/>
      <c r="DO111" s="238"/>
      <c r="DP111" s="238"/>
      <c r="DQ111" s="238"/>
      <c r="DR111" s="238"/>
      <c r="DS111" s="238"/>
      <c r="DT111" s="238"/>
      <c r="DU111" s="238"/>
      <c r="DV111" s="238"/>
      <c r="DW111" s="238"/>
      <c r="DX111" s="238"/>
      <c r="DY111" s="238"/>
      <c r="DZ111" s="238"/>
      <c r="EA111" s="238"/>
      <c r="EB111" s="238"/>
      <c r="EC111" s="238"/>
      <c r="ED111" s="238"/>
      <c r="EE111" s="238"/>
      <c r="EF111" s="238"/>
      <c r="EG111" s="238"/>
      <c r="EH111" s="238"/>
      <c r="EI111" s="238"/>
      <c r="EJ111" s="238"/>
      <c r="EK111" s="238"/>
      <c r="EL111" s="238"/>
      <c r="EM111" s="238"/>
      <c r="EN111" s="238"/>
      <c r="EO111" s="238"/>
      <c r="EP111" s="238"/>
      <c r="EQ111" s="238"/>
      <c r="ER111" s="238"/>
      <c r="ES111" s="238"/>
      <c r="ET111" s="238"/>
      <c r="EU111" s="238"/>
      <c r="EV111" s="238"/>
      <c r="EW111" s="238"/>
      <c r="EX111" s="238"/>
      <c r="EY111" s="238"/>
      <c r="EZ111" s="238"/>
      <c r="FA111" s="238"/>
      <c r="FB111" s="238"/>
      <c r="FC111" s="238"/>
      <c r="FD111" s="238"/>
      <c r="FE111" s="238"/>
      <c r="FF111" s="238"/>
      <c r="FG111" s="238"/>
      <c r="FH111" s="238"/>
      <c r="FI111" s="238"/>
      <c r="FJ111" s="238"/>
      <c r="FK111" s="238"/>
      <c r="FL111" s="238"/>
      <c r="FM111" s="238"/>
      <c r="FN111" s="238"/>
      <c r="FO111" s="238"/>
      <c r="FP111" s="238"/>
      <c r="FQ111" s="238"/>
      <c r="FR111" s="238"/>
      <c r="FS111" s="238"/>
      <c r="FT111" s="238"/>
      <c r="FU111" s="238"/>
      <c r="FV111" s="238"/>
      <c r="FW111" s="238"/>
      <c r="FX111" s="238"/>
      <c r="FY111" s="238"/>
      <c r="FZ111" s="238"/>
      <c r="GA111" s="238"/>
      <c r="GB111" s="238"/>
      <c r="GC111" s="238"/>
      <c r="GD111" s="238"/>
      <c r="GE111" s="238"/>
      <c r="GF111" s="238"/>
      <c r="GG111" s="238"/>
      <c r="GH111" s="238"/>
      <c r="GI111" s="238"/>
      <c r="GJ111" s="238"/>
      <c r="GK111" s="238"/>
      <c r="GL111" s="238"/>
      <c r="GM111" s="238"/>
      <c r="GN111" s="238"/>
      <c r="GO111" s="238"/>
      <c r="GP111" s="238"/>
      <c r="GQ111" s="238"/>
      <c r="GR111" s="238"/>
      <c r="GS111" s="238"/>
      <c r="GT111" s="238"/>
      <c r="GU111" s="238"/>
      <c r="GV111" s="238"/>
      <c r="GW111" s="238"/>
      <c r="GX111" s="238"/>
      <c r="GY111" s="238"/>
      <c r="GZ111" s="238"/>
      <c r="HA111" s="238"/>
      <c r="HB111" s="238"/>
      <c r="HC111" s="238"/>
      <c r="HD111" s="238"/>
      <c r="HE111" s="238"/>
      <c r="HF111" s="238"/>
      <c r="HG111" s="238"/>
      <c r="HH111" s="238"/>
      <c r="HI111" s="238"/>
      <c r="HJ111" s="238"/>
    </row>
    <row r="112" spans="1:246" s="201" customFormat="1" ht="54.75" customHeight="1" x14ac:dyDescent="0.2">
      <c r="A112" s="220"/>
      <c r="B112" s="368" t="s">
        <v>168</v>
      </c>
      <c r="C112" s="369" t="s">
        <v>169</v>
      </c>
      <c r="D112" s="2037"/>
      <c r="E112" s="2145" t="s">
        <v>149</v>
      </c>
      <c r="F112" s="2145" t="s">
        <v>170</v>
      </c>
      <c r="G112" s="2201" t="s">
        <v>124</v>
      </c>
      <c r="H112" s="2139"/>
      <c r="I112" s="2203" t="s">
        <v>74</v>
      </c>
      <c r="J112" s="2204">
        <v>3</v>
      </c>
      <c r="K112" s="2170" t="s">
        <v>171</v>
      </c>
      <c r="L112" s="2170" t="s">
        <v>172</v>
      </c>
      <c r="M112" s="2170"/>
      <c r="N112" s="2205">
        <v>20</v>
      </c>
      <c r="O112" s="2517"/>
      <c r="P112" s="2162"/>
      <c r="Q112" s="2162"/>
      <c r="R112" s="2142"/>
      <c r="S112" s="2142"/>
      <c r="T112" s="231"/>
      <c r="U112" s="232"/>
      <c r="V112" s="2143">
        <v>1</v>
      </c>
      <c r="W112" s="234" t="s">
        <v>57</v>
      </c>
      <c r="X112" s="234" t="s">
        <v>55</v>
      </c>
      <c r="Y112" s="234" t="s">
        <v>56</v>
      </c>
      <c r="Z112" s="235">
        <v>1</v>
      </c>
      <c r="AA112" s="44" t="s">
        <v>57</v>
      </c>
      <c r="AB112" s="44" t="s">
        <v>55</v>
      </c>
      <c r="AC112" s="44" t="s">
        <v>56</v>
      </c>
      <c r="AD112" s="231"/>
      <c r="AE112" s="232" t="str">
        <f t="shared" si="4"/>
        <v/>
      </c>
      <c r="AF112" s="2143">
        <v>1</v>
      </c>
      <c r="AG112" s="234" t="s">
        <v>57</v>
      </c>
      <c r="AH112" s="234" t="s">
        <v>55</v>
      </c>
      <c r="AI112" s="234" t="s">
        <v>56</v>
      </c>
      <c r="AJ112" s="235">
        <v>1</v>
      </c>
      <c r="AK112" s="44" t="s">
        <v>57</v>
      </c>
      <c r="AL112" s="44" t="s">
        <v>55</v>
      </c>
      <c r="AM112" s="44" t="s">
        <v>56</v>
      </c>
      <c r="AN112" s="237" t="s">
        <v>173</v>
      </c>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238"/>
      <c r="DM112" s="238"/>
      <c r="DN112" s="238"/>
      <c r="DO112" s="238"/>
      <c r="DP112" s="238"/>
      <c r="DQ112" s="238"/>
      <c r="DR112" s="238"/>
      <c r="DS112" s="238"/>
      <c r="DT112" s="238"/>
      <c r="DU112" s="238"/>
      <c r="DV112" s="238"/>
      <c r="DW112" s="238"/>
      <c r="DX112" s="238"/>
      <c r="DY112" s="238"/>
      <c r="DZ112" s="238"/>
      <c r="EA112" s="238"/>
      <c r="EB112" s="238"/>
      <c r="EC112" s="238"/>
      <c r="ED112" s="238"/>
      <c r="EE112" s="238"/>
      <c r="EF112" s="238"/>
      <c r="EG112" s="238"/>
      <c r="EH112" s="238"/>
      <c r="EI112" s="238"/>
      <c r="EJ112" s="238"/>
      <c r="EK112" s="238"/>
      <c r="EL112" s="238"/>
      <c r="EM112" s="238"/>
      <c r="EN112" s="238"/>
      <c r="EO112" s="238"/>
      <c r="EP112" s="238"/>
      <c r="EQ112" s="238"/>
      <c r="ER112" s="238"/>
      <c r="ES112" s="238"/>
      <c r="ET112" s="238"/>
      <c r="EU112" s="238"/>
      <c r="EV112" s="238"/>
      <c r="EW112" s="238"/>
      <c r="EX112" s="238"/>
      <c r="EY112" s="238"/>
      <c r="EZ112" s="238"/>
      <c r="FA112" s="238"/>
      <c r="FB112" s="238"/>
      <c r="FC112" s="238"/>
      <c r="FD112" s="238"/>
      <c r="FE112" s="238"/>
      <c r="FF112" s="238"/>
      <c r="FG112" s="238"/>
      <c r="FH112" s="238"/>
      <c r="FI112" s="238"/>
      <c r="FJ112" s="238"/>
      <c r="FK112" s="238"/>
      <c r="FL112" s="238"/>
      <c r="FM112" s="238"/>
      <c r="FN112" s="238"/>
      <c r="FO112" s="238"/>
      <c r="FP112" s="238"/>
      <c r="FQ112" s="238"/>
      <c r="FR112" s="238"/>
      <c r="FS112" s="238"/>
      <c r="FT112" s="238"/>
      <c r="FU112" s="238"/>
      <c r="FV112" s="238"/>
      <c r="FW112" s="238"/>
      <c r="FX112" s="238"/>
      <c r="FY112" s="238"/>
      <c r="FZ112" s="238"/>
      <c r="GA112" s="238"/>
      <c r="GB112" s="238"/>
      <c r="GC112" s="238"/>
      <c r="GD112" s="238"/>
      <c r="GE112" s="238"/>
      <c r="GF112" s="238"/>
      <c r="GG112" s="238"/>
      <c r="GH112" s="238"/>
      <c r="GI112" s="238"/>
      <c r="GJ112" s="238"/>
      <c r="GK112" s="238"/>
      <c r="GL112" s="238"/>
      <c r="GM112" s="238"/>
      <c r="GN112" s="238"/>
      <c r="GO112" s="238"/>
      <c r="GP112" s="238"/>
      <c r="GQ112" s="238"/>
      <c r="GR112" s="238"/>
      <c r="GS112" s="238"/>
      <c r="GT112" s="238"/>
      <c r="GU112" s="238"/>
      <c r="GV112" s="238"/>
      <c r="GW112" s="238"/>
      <c r="GX112" s="238"/>
      <c r="GY112" s="238"/>
      <c r="GZ112" s="238"/>
      <c r="HA112" s="238"/>
      <c r="HB112" s="238"/>
      <c r="HC112" s="238"/>
      <c r="HD112" s="238"/>
      <c r="HE112" s="238"/>
      <c r="HF112" s="238"/>
      <c r="HG112" s="238"/>
      <c r="HH112" s="238"/>
      <c r="HI112" s="238"/>
      <c r="HJ112" s="238"/>
      <c r="HK112" s="239"/>
      <c r="HL112" s="239"/>
      <c r="HM112" s="239"/>
      <c r="HN112" s="239"/>
      <c r="HO112" s="239"/>
      <c r="HP112" s="239"/>
      <c r="HQ112" s="239"/>
      <c r="HR112" s="239"/>
      <c r="HS112" s="239"/>
      <c r="HT112" s="239"/>
      <c r="HU112" s="239"/>
      <c r="HV112" s="239"/>
      <c r="HW112" s="239"/>
      <c r="HX112" s="239"/>
      <c r="HY112" s="239"/>
      <c r="HZ112" s="239"/>
      <c r="IA112" s="239"/>
      <c r="IB112" s="239"/>
      <c r="IC112" s="239"/>
      <c r="ID112" s="239"/>
      <c r="IE112" s="239"/>
      <c r="IF112" s="239"/>
      <c r="IG112" s="239"/>
      <c r="IH112" s="239"/>
      <c r="II112" s="239"/>
      <c r="IJ112" s="239"/>
      <c r="IK112" s="239"/>
      <c r="IL112" s="239"/>
    </row>
    <row r="113" spans="1:246" ht="30.75" customHeight="1" x14ac:dyDescent="0.25">
      <c r="A113" s="309" t="s">
        <v>174</v>
      </c>
      <c r="B113" s="309" t="s">
        <v>175</v>
      </c>
      <c r="C113" s="310" t="s">
        <v>176</v>
      </c>
      <c r="D113" s="2024"/>
      <c r="E113" s="2016" t="s">
        <v>144</v>
      </c>
      <c r="F113" s="2016"/>
      <c r="G113" s="2197"/>
      <c r="H113" s="2013"/>
      <c r="I113" s="2181">
        <v>6</v>
      </c>
      <c r="J113" s="2182" t="s">
        <v>145</v>
      </c>
      <c r="K113" s="2182"/>
      <c r="L113" s="2182"/>
      <c r="M113" s="2182"/>
      <c r="N113" s="2183"/>
      <c r="O113" s="2518"/>
      <c r="P113" s="2183"/>
      <c r="Q113" s="2183"/>
      <c r="R113" s="2183"/>
      <c r="S113" s="2183"/>
      <c r="T113" s="317"/>
      <c r="U113" s="318"/>
      <c r="V113" s="2184"/>
      <c r="W113" s="2184"/>
      <c r="X113" s="2185"/>
      <c r="Y113" s="2186"/>
      <c r="Z113" s="2185"/>
      <c r="AA113" s="2185"/>
      <c r="AB113" s="2185"/>
      <c r="AC113" s="2185"/>
      <c r="AD113" s="324"/>
      <c r="AE113" s="325"/>
      <c r="AF113" s="2185"/>
      <c r="AG113" s="2185"/>
      <c r="AH113" s="2185"/>
      <c r="AI113" s="2185"/>
      <c r="AJ113" s="2185"/>
      <c r="AK113" s="2185"/>
      <c r="AL113" s="2185"/>
      <c r="AM113" s="2185"/>
      <c r="AN113" s="2187"/>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row>
    <row r="114" spans="1:246" s="239" customFormat="1" ht="167.25" customHeight="1" x14ac:dyDescent="0.25">
      <c r="A114" s="2188"/>
      <c r="B114" s="2188" t="s">
        <v>146</v>
      </c>
      <c r="C114" s="2189" t="s">
        <v>147</v>
      </c>
      <c r="D114" s="2160" t="str">
        <f>IF(D108="","",D108)</f>
        <v>LOL3D7B
LOL3E7D
LOL3H7C</v>
      </c>
      <c r="E114" s="2029" t="str">
        <f t="shared" ref="E114:H114" si="5">IF(E108="","",E108)</f>
        <v>UE spécialisation</v>
      </c>
      <c r="F114" s="2190" t="str">
        <f t="shared" si="5"/>
        <v>ESPE- L2 LEA parc. MEEF 2 et MEF FLM-FLE, L2 LLCER parc. MEEF 2 et MEF FLM-FLE, L2 Lettres, L2 Histoire parc. MEEF, L2 Géo parc. MEEF, L2 SDL parc. MEF FLM-FLE et LSF</v>
      </c>
      <c r="G114" s="2190" t="str">
        <f t="shared" si="5"/>
        <v>INSPE</v>
      </c>
      <c r="H114" s="2029" t="str">
        <f t="shared" si="5"/>
        <v/>
      </c>
      <c r="I114" s="2029" t="s">
        <v>74</v>
      </c>
      <c r="J114" s="2029">
        <v>3</v>
      </c>
      <c r="K114" s="2191" t="str">
        <f t="shared" ref="K114:AN114" si="6">IF(K108="","",K108)</f>
        <v>QUITTELIER Sylvie</v>
      </c>
      <c r="L114" s="2191">
        <f t="shared" si="6"/>
        <v>70</v>
      </c>
      <c r="M114" s="2192">
        <f t="shared" si="6"/>
        <v>79</v>
      </c>
      <c r="N114" s="2193">
        <f t="shared" si="6"/>
        <v>20</v>
      </c>
      <c r="O114" s="2515"/>
      <c r="P114" s="2194" t="str">
        <f t="shared" ref="P114" si="7">IF(P108="","",P108)</f>
        <v/>
      </c>
      <c r="Q114" s="2194" t="str">
        <f t="shared" si="6"/>
        <v/>
      </c>
      <c r="R114" s="570" t="str">
        <f t="shared" ref="R114" si="8">IF(R108="","",R108)</f>
        <v/>
      </c>
      <c r="S114" s="570" t="str">
        <f t="shared" si="6"/>
        <v/>
      </c>
      <c r="T114" s="859" t="str">
        <f t="shared" si="6"/>
        <v/>
      </c>
      <c r="U114" s="2657" t="str">
        <f t="shared" si="6"/>
        <v/>
      </c>
      <c r="V114" s="398">
        <f t="shared" si="6"/>
        <v>1</v>
      </c>
      <c r="W114" s="331" t="str">
        <f t="shared" si="6"/>
        <v>CC</v>
      </c>
      <c r="X114" s="331" t="str">
        <f t="shared" si="6"/>
        <v>Ecrit</v>
      </c>
      <c r="Y114" s="332" t="str">
        <f t="shared" si="6"/>
        <v/>
      </c>
      <c r="Z114" s="333">
        <f t="shared" si="6"/>
        <v>1</v>
      </c>
      <c r="AA114" s="293" t="str">
        <f t="shared" si="6"/>
        <v>CT</v>
      </c>
      <c r="AB114" s="293" t="str">
        <f t="shared" si="6"/>
        <v>Ecrit</v>
      </c>
      <c r="AC114" s="293" t="str">
        <f t="shared" si="6"/>
        <v>1h30</v>
      </c>
      <c r="AD114" s="2656" t="str">
        <f t="shared" si="6"/>
        <v/>
      </c>
      <c r="AE114" s="232" t="str">
        <f>IF(AD114="","",+AD114)</f>
        <v/>
      </c>
      <c r="AF114" s="2195">
        <f t="shared" si="6"/>
        <v>1</v>
      </c>
      <c r="AG114" s="291" t="str">
        <f t="shared" si="6"/>
        <v>CT</v>
      </c>
      <c r="AH114" s="291" t="str">
        <f t="shared" si="6"/>
        <v>Ecrit</v>
      </c>
      <c r="AI114" s="291" t="str">
        <f t="shared" si="6"/>
        <v>1h30</v>
      </c>
      <c r="AJ114" s="333">
        <f t="shared" si="6"/>
        <v>1</v>
      </c>
      <c r="AK114" s="293" t="str">
        <f t="shared" si="6"/>
        <v>CT</v>
      </c>
      <c r="AL114" s="293" t="str">
        <f t="shared" si="6"/>
        <v>Ecrit</v>
      </c>
      <c r="AM114" s="293" t="str">
        <f t="shared" si="6"/>
        <v>1h30</v>
      </c>
      <c r="AN114" s="2196" t="str">
        <f t="shared" si="6"/>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238"/>
      <c r="DM114" s="238"/>
      <c r="DN114" s="238"/>
      <c r="DO114" s="238"/>
      <c r="DP114" s="238"/>
      <c r="DQ114" s="238"/>
      <c r="DR114" s="238"/>
      <c r="DS114" s="238"/>
      <c r="DT114" s="238"/>
      <c r="DU114" s="238"/>
      <c r="DV114" s="238"/>
      <c r="DW114" s="238"/>
      <c r="DX114" s="238"/>
      <c r="DY114" s="238"/>
      <c r="DZ114" s="238"/>
      <c r="EA114" s="238"/>
      <c r="EB114" s="238"/>
      <c r="EC114" s="238"/>
      <c r="ED114" s="238"/>
      <c r="EE114" s="238"/>
      <c r="EF114" s="238"/>
      <c r="EG114" s="238"/>
      <c r="EH114" s="238"/>
      <c r="EI114" s="238"/>
      <c r="EJ114" s="238"/>
      <c r="EK114" s="238"/>
      <c r="EL114" s="238"/>
      <c r="EM114" s="238"/>
      <c r="EN114" s="238"/>
      <c r="EO114" s="238"/>
      <c r="EP114" s="238"/>
      <c r="EQ114" s="238"/>
      <c r="ER114" s="238"/>
      <c r="ES114" s="238"/>
      <c r="ET114" s="238"/>
      <c r="EU114" s="238"/>
      <c r="EV114" s="238"/>
      <c r="EW114" s="238"/>
      <c r="EX114" s="238"/>
      <c r="EY114" s="238"/>
      <c r="EZ114" s="238"/>
      <c r="FA114" s="238"/>
      <c r="FB114" s="238"/>
      <c r="FC114" s="238"/>
      <c r="FD114" s="238"/>
      <c r="FE114" s="238"/>
      <c r="FF114" s="238"/>
      <c r="FG114" s="238"/>
      <c r="FH114" s="238"/>
      <c r="FI114" s="238"/>
      <c r="FJ114" s="238"/>
      <c r="FK114" s="238"/>
      <c r="FL114" s="238"/>
      <c r="FM114" s="238"/>
      <c r="FN114" s="238"/>
      <c r="FO114" s="238"/>
      <c r="FP114" s="238"/>
      <c r="FQ114" s="238"/>
      <c r="FR114" s="238"/>
      <c r="FS114" s="238"/>
      <c r="FT114" s="238"/>
      <c r="FU114" s="238"/>
      <c r="FV114" s="238"/>
      <c r="FW114" s="238"/>
      <c r="FX114" s="238"/>
      <c r="FY114" s="238"/>
      <c r="FZ114" s="238"/>
      <c r="GA114" s="238"/>
      <c r="GB114" s="238"/>
      <c r="GC114" s="238"/>
      <c r="GD114" s="238"/>
      <c r="GE114" s="238"/>
      <c r="GF114" s="238"/>
      <c r="GG114" s="238"/>
      <c r="GH114" s="238"/>
      <c r="GI114" s="238"/>
      <c r="GJ114" s="238"/>
      <c r="GK114" s="238"/>
      <c r="GL114" s="238"/>
      <c r="GM114" s="238"/>
      <c r="GN114" s="238"/>
      <c r="GO114" s="238"/>
      <c r="GP114" s="238"/>
      <c r="GQ114" s="238"/>
      <c r="GR114" s="238"/>
      <c r="GS114" s="238"/>
      <c r="GT114" s="238"/>
      <c r="GU114" s="238"/>
      <c r="GV114" s="238"/>
      <c r="GW114" s="238"/>
      <c r="GX114" s="238"/>
      <c r="GY114" s="238"/>
      <c r="GZ114" s="238"/>
      <c r="HA114" s="238"/>
      <c r="HB114" s="238"/>
      <c r="HC114" s="238"/>
      <c r="HD114" s="238"/>
      <c r="HE114" s="238"/>
      <c r="HF114" s="238"/>
      <c r="HG114" s="238"/>
      <c r="HH114" s="238"/>
      <c r="HI114" s="238"/>
      <c r="HJ114" s="238"/>
    </row>
    <row r="115" spans="1:246" s="239" customFormat="1" ht="89.25" x14ac:dyDescent="0.25">
      <c r="A115" s="229"/>
      <c r="B115" s="229" t="s">
        <v>177</v>
      </c>
      <c r="C115" s="337" t="s">
        <v>178</v>
      </c>
      <c r="D115" s="2037"/>
      <c r="E115" s="2029" t="s">
        <v>149</v>
      </c>
      <c r="F115" s="2029" t="s">
        <v>179</v>
      </c>
      <c r="G115" s="2029" t="s">
        <v>180</v>
      </c>
      <c r="H115" s="2030"/>
      <c r="I115" s="2029" t="s">
        <v>74</v>
      </c>
      <c r="J115" s="2029" t="s">
        <v>74</v>
      </c>
      <c r="K115" s="226" t="s">
        <v>181</v>
      </c>
      <c r="L115" s="2029" t="str">
        <f>"07"</f>
        <v>07</v>
      </c>
      <c r="M115" s="2206">
        <v>79</v>
      </c>
      <c r="N115" s="2193">
        <v>10</v>
      </c>
      <c r="O115" s="2515"/>
      <c r="P115" s="2194">
        <v>15</v>
      </c>
      <c r="Q115" s="2194"/>
      <c r="R115" s="570"/>
      <c r="S115" s="570"/>
      <c r="T115" s="231"/>
      <c r="U115" s="232"/>
      <c r="V115" s="2334">
        <v>1</v>
      </c>
      <c r="W115" s="2669" t="s">
        <v>54</v>
      </c>
      <c r="X115" s="2670" t="s">
        <v>55</v>
      </c>
      <c r="Y115" s="2670" t="s">
        <v>1324</v>
      </c>
      <c r="Z115" s="2671">
        <v>1</v>
      </c>
      <c r="AA115" s="2672" t="s">
        <v>57</v>
      </c>
      <c r="AB115" s="2638" t="s">
        <v>127</v>
      </c>
      <c r="AC115" s="2673" t="s">
        <v>76</v>
      </c>
      <c r="AD115" s="231"/>
      <c r="AE115" s="232" t="str">
        <f>IF(AD115="","",+AD115)</f>
        <v/>
      </c>
      <c r="AF115" s="398">
        <v>1</v>
      </c>
      <c r="AG115" s="291" t="s">
        <v>57</v>
      </c>
      <c r="AH115" s="398" t="s">
        <v>128</v>
      </c>
      <c r="AI115" s="398" t="s">
        <v>182</v>
      </c>
      <c r="AJ115" s="292">
        <v>1</v>
      </c>
      <c r="AK115" s="293" t="s">
        <v>57</v>
      </c>
      <c r="AL115" s="293" t="s">
        <v>128</v>
      </c>
      <c r="AM115" s="293" t="s">
        <v>182</v>
      </c>
      <c r="AN115" s="2196" t="s">
        <v>183</v>
      </c>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238"/>
      <c r="DM115" s="238"/>
      <c r="DN115" s="238"/>
      <c r="DO115" s="238"/>
      <c r="DP115" s="238"/>
      <c r="DQ115" s="238"/>
      <c r="DR115" s="238"/>
      <c r="DS115" s="238"/>
      <c r="DT115" s="238"/>
      <c r="DU115" s="238"/>
      <c r="DV115" s="238"/>
      <c r="DW115" s="238"/>
      <c r="DX115" s="238"/>
      <c r="DY115" s="238"/>
      <c r="DZ115" s="238"/>
      <c r="EA115" s="238"/>
      <c r="EB115" s="238"/>
      <c r="EC115" s="238"/>
      <c r="ED115" s="238"/>
      <c r="EE115" s="238"/>
      <c r="EF115" s="238"/>
      <c r="EG115" s="238"/>
      <c r="EH115" s="238"/>
      <c r="EI115" s="238"/>
      <c r="EJ115" s="238"/>
      <c r="EK115" s="238"/>
      <c r="EL115" s="238"/>
      <c r="EM115" s="238"/>
      <c r="EN115" s="238"/>
      <c r="EO115" s="238"/>
      <c r="EP115" s="238"/>
      <c r="EQ115" s="238"/>
      <c r="ER115" s="238"/>
      <c r="ES115" s="238"/>
      <c r="ET115" s="238"/>
      <c r="EU115" s="238"/>
      <c r="EV115" s="238"/>
      <c r="EW115" s="238"/>
      <c r="EX115" s="238"/>
      <c r="EY115" s="238"/>
      <c r="EZ115" s="238"/>
      <c r="FA115" s="238"/>
      <c r="FB115" s="238"/>
      <c r="FC115" s="238"/>
      <c r="FD115" s="238"/>
      <c r="FE115" s="238"/>
      <c r="FF115" s="238"/>
      <c r="FG115" s="238"/>
      <c r="FH115" s="238"/>
      <c r="FI115" s="238"/>
      <c r="FJ115" s="238"/>
      <c r="FK115" s="238"/>
      <c r="FL115" s="238"/>
      <c r="FM115" s="238"/>
      <c r="FN115" s="238"/>
      <c r="FO115" s="238"/>
      <c r="FP115" s="238"/>
      <c r="FQ115" s="238"/>
      <c r="FR115" s="238"/>
      <c r="FS115" s="238"/>
      <c r="FT115" s="238"/>
      <c r="FU115" s="238"/>
      <c r="FV115" s="238"/>
      <c r="FW115" s="238"/>
      <c r="FX115" s="238"/>
      <c r="FY115" s="238"/>
      <c r="FZ115" s="238"/>
      <c r="GA115" s="238"/>
      <c r="GB115" s="238"/>
      <c r="GC115" s="238"/>
      <c r="GD115" s="238"/>
      <c r="GE115" s="238"/>
      <c r="GF115" s="238"/>
      <c r="GG115" s="238"/>
      <c r="GH115" s="238"/>
      <c r="GI115" s="238"/>
      <c r="GJ115" s="238"/>
      <c r="GK115" s="238"/>
      <c r="GL115" s="238"/>
      <c r="GM115" s="238"/>
      <c r="GN115" s="238"/>
      <c r="GO115" s="238"/>
      <c r="GP115" s="238"/>
      <c r="GQ115" s="238"/>
      <c r="GR115" s="238"/>
      <c r="GS115" s="238"/>
      <c r="GT115" s="238"/>
      <c r="GU115" s="238"/>
      <c r="GV115" s="238"/>
      <c r="GW115" s="238"/>
      <c r="GX115" s="238"/>
      <c r="GY115" s="238"/>
      <c r="GZ115" s="238"/>
      <c r="HA115" s="238"/>
      <c r="HB115" s="238"/>
      <c r="HC115" s="238"/>
      <c r="HD115" s="238"/>
      <c r="HE115" s="238"/>
      <c r="HF115" s="238"/>
      <c r="HG115" s="238"/>
      <c r="HH115" s="238"/>
      <c r="HI115" s="238"/>
      <c r="HJ115" s="238"/>
    </row>
    <row r="116" spans="1:246" ht="30.75" customHeight="1" x14ac:dyDescent="0.25">
      <c r="A116" s="2179" t="s">
        <v>184</v>
      </c>
      <c r="B116" s="2179" t="s">
        <v>185</v>
      </c>
      <c r="C116" s="2180" t="s">
        <v>186</v>
      </c>
      <c r="D116" s="2024"/>
      <c r="E116" s="2016" t="s">
        <v>144</v>
      </c>
      <c r="F116" s="2016"/>
      <c r="G116" s="2197"/>
      <c r="H116" s="2013"/>
      <c r="I116" s="2181">
        <v>6</v>
      </c>
      <c r="J116" s="2182" t="s">
        <v>145</v>
      </c>
      <c r="K116" s="2182"/>
      <c r="L116" s="2182"/>
      <c r="M116" s="2182"/>
      <c r="N116" s="2183"/>
      <c r="O116" s="2518"/>
      <c r="P116" s="2183"/>
      <c r="Q116" s="2183"/>
      <c r="R116" s="2183"/>
      <c r="S116" s="2183"/>
      <c r="T116" s="317"/>
      <c r="U116" s="318"/>
      <c r="V116" s="2184"/>
      <c r="W116" s="2184"/>
      <c r="X116" s="2185"/>
      <c r="Y116" s="2186"/>
      <c r="Z116" s="2185"/>
      <c r="AA116" s="2185"/>
      <c r="AB116" s="2185"/>
      <c r="AC116" s="2185"/>
      <c r="AD116" s="324"/>
      <c r="AE116" s="325"/>
      <c r="AF116" s="2185"/>
      <c r="AG116" s="2185"/>
      <c r="AH116" s="2185"/>
      <c r="AI116" s="2185"/>
      <c r="AJ116" s="2185"/>
      <c r="AK116" s="2185"/>
      <c r="AL116" s="2185"/>
      <c r="AM116" s="2185"/>
      <c r="AN116" s="2187"/>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row>
    <row r="117" spans="1:246" ht="31.5" customHeight="1" x14ac:dyDescent="0.25">
      <c r="A117" s="2198"/>
      <c r="B117" s="2199" t="s">
        <v>187</v>
      </c>
      <c r="C117" s="2200" t="s">
        <v>188</v>
      </c>
      <c r="D117" s="2037"/>
      <c r="E117" s="2145" t="s">
        <v>149</v>
      </c>
      <c r="F117" s="2145" t="s">
        <v>189</v>
      </c>
      <c r="G117" s="2070" t="s">
        <v>51</v>
      </c>
      <c r="H117" s="2139"/>
      <c r="I117" s="224" t="s">
        <v>74</v>
      </c>
      <c r="J117" s="2140">
        <v>3</v>
      </c>
      <c r="K117" s="226" t="s">
        <v>190</v>
      </c>
      <c r="L117" s="227" t="s">
        <v>191</v>
      </c>
      <c r="M117" s="2606"/>
      <c r="N117" s="2564"/>
      <c r="O117" s="2564"/>
      <c r="P117" s="2567">
        <v>18</v>
      </c>
      <c r="Q117" s="280"/>
      <c r="R117" s="2142"/>
      <c r="S117" s="2142"/>
      <c r="T117" s="231"/>
      <c r="U117" s="232"/>
      <c r="V117" s="2143">
        <v>1</v>
      </c>
      <c r="W117" s="234" t="s">
        <v>54</v>
      </c>
      <c r="X117" s="234" t="s">
        <v>55</v>
      </c>
      <c r="Y117" s="234" t="s">
        <v>76</v>
      </c>
      <c r="Z117" s="235">
        <v>1</v>
      </c>
      <c r="AA117" s="44" t="s">
        <v>57</v>
      </c>
      <c r="AB117" s="44" t="s">
        <v>55</v>
      </c>
      <c r="AC117" s="44" t="s">
        <v>76</v>
      </c>
      <c r="AD117" s="231"/>
      <c r="AE117" s="232" t="str">
        <f t="shared" ref="AE117:AE118" si="9">IF(AD117="","",+AD117)</f>
        <v/>
      </c>
      <c r="AF117" s="2143">
        <v>1</v>
      </c>
      <c r="AG117" s="234" t="s">
        <v>57</v>
      </c>
      <c r="AH117" s="234" t="s">
        <v>55</v>
      </c>
      <c r="AI117" s="234" t="s">
        <v>76</v>
      </c>
      <c r="AJ117" s="235">
        <v>1</v>
      </c>
      <c r="AK117" s="44" t="s">
        <v>57</v>
      </c>
      <c r="AL117" s="44" t="s">
        <v>55</v>
      </c>
      <c r="AM117" s="44" t="s">
        <v>76</v>
      </c>
      <c r="AN117" s="237" t="s">
        <v>192</v>
      </c>
    </row>
    <row r="118" spans="1:246" ht="38.25" x14ac:dyDescent="0.25">
      <c r="A118" s="220"/>
      <c r="B118" s="368" t="s">
        <v>193</v>
      </c>
      <c r="C118" s="402" t="s">
        <v>194</v>
      </c>
      <c r="D118" s="2037"/>
      <c r="E118" s="2145" t="s">
        <v>149</v>
      </c>
      <c r="F118" s="2145" t="s">
        <v>189</v>
      </c>
      <c r="G118" s="2070" t="s">
        <v>51</v>
      </c>
      <c r="H118" s="2139"/>
      <c r="I118" s="224" t="s">
        <v>74</v>
      </c>
      <c r="J118" s="2140">
        <v>3</v>
      </c>
      <c r="K118" s="226" t="s">
        <v>195</v>
      </c>
      <c r="L118" s="227">
        <v>11</v>
      </c>
      <c r="M118" s="2606"/>
      <c r="N118" s="2564"/>
      <c r="O118" s="2564"/>
      <c r="P118" s="2567">
        <v>18</v>
      </c>
      <c r="Q118" s="280"/>
      <c r="R118" s="2142"/>
      <c r="S118" s="2142"/>
      <c r="T118" s="231"/>
      <c r="U118" s="232"/>
      <c r="V118" s="2143">
        <v>1</v>
      </c>
      <c r="W118" s="234" t="s">
        <v>54</v>
      </c>
      <c r="X118" s="234" t="s">
        <v>55</v>
      </c>
      <c r="Y118" s="234" t="s">
        <v>76</v>
      </c>
      <c r="Z118" s="235">
        <v>1</v>
      </c>
      <c r="AA118" s="44" t="s">
        <v>57</v>
      </c>
      <c r="AB118" s="44" t="s">
        <v>55</v>
      </c>
      <c r="AC118" s="44" t="s">
        <v>76</v>
      </c>
      <c r="AD118" s="231"/>
      <c r="AE118" s="232" t="str">
        <f t="shared" si="9"/>
        <v/>
      </c>
      <c r="AF118" s="2143">
        <v>1</v>
      </c>
      <c r="AG118" s="234" t="s">
        <v>57</v>
      </c>
      <c r="AH118" s="234" t="s">
        <v>55</v>
      </c>
      <c r="AI118" s="234" t="s">
        <v>76</v>
      </c>
      <c r="AJ118" s="235">
        <v>1</v>
      </c>
      <c r="AK118" s="44" t="s">
        <v>57</v>
      </c>
      <c r="AL118" s="44" t="s">
        <v>55</v>
      </c>
      <c r="AM118" s="44" t="s">
        <v>76</v>
      </c>
      <c r="AN118" s="237" t="s">
        <v>196</v>
      </c>
    </row>
    <row r="119" spans="1:246" ht="30.75" customHeight="1" x14ac:dyDescent="0.25">
      <c r="A119" s="309" t="s">
        <v>197</v>
      </c>
      <c r="B119" s="309" t="s">
        <v>198</v>
      </c>
      <c r="C119" s="310" t="s">
        <v>199</v>
      </c>
      <c r="D119" s="2024"/>
      <c r="E119" s="2016" t="s">
        <v>144</v>
      </c>
      <c r="F119" s="2016"/>
      <c r="G119" s="2197"/>
      <c r="H119" s="2013"/>
      <c r="I119" s="2181">
        <v>6</v>
      </c>
      <c r="J119" s="2182" t="s">
        <v>145</v>
      </c>
      <c r="K119" s="2182"/>
      <c r="L119" s="2182"/>
      <c r="M119" s="2607"/>
      <c r="N119" s="2538"/>
      <c r="O119" s="2538"/>
      <c r="P119" s="2538"/>
      <c r="Q119" s="2183"/>
      <c r="R119" s="2183"/>
      <c r="S119" s="2183"/>
      <c r="T119" s="317"/>
      <c r="U119" s="318"/>
      <c r="V119" s="2184"/>
      <c r="W119" s="2184"/>
      <c r="X119" s="2185"/>
      <c r="Y119" s="2186"/>
      <c r="Z119" s="2185"/>
      <c r="AA119" s="2185"/>
      <c r="AB119" s="2185"/>
      <c r="AC119" s="2185"/>
      <c r="AD119" s="324"/>
      <c r="AE119" s="325"/>
      <c r="AF119" s="2185"/>
      <c r="AG119" s="2185"/>
      <c r="AH119" s="2185"/>
      <c r="AI119" s="2185"/>
      <c r="AJ119" s="2185"/>
      <c r="AK119" s="2185"/>
      <c r="AL119" s="2185"/>
      <c r="AM119" s="2185"/>
      <c r="AN119" s="2187"/>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row>
    <row r="120" spans="1:246" ht="51" customHeight="1" x14ac:dyDescent="0.25">
      <c r="A120" s="2198"/>
      <c r="B120" s="2207" t="s">
        <v>200</v>
      </c>
      <c r="C120" s="2208" t="s">
        <v>201</v>
      </c>
      <c r="D120" s="2037" t="s">
        <v>156</v>
      </c>
      <c r="E120" s="2145" t="s">
        <v>149</v>
      </c>
      <c r="F120" s="2145" t="s">
        <v>202</v>
      </c>
      <c r="G120" s="2070" t="s">
        <v>51</v>
      </c>
      <c r="H120" s="2138"/>
      <c r="I120" s="224" t="s">
        <v>74</v>
      </c>
      <c r="J120" s="2140">
        <v>3</v>
      </c>
      <c r="K120" s="245" t="s">
        <v>103</v>
      </c>
      <c r="L120" s="227">
        <v>11</v>
      </c>
      <c r="M120" s="2606"/>
      <c r="N120" s="2564"/>
      <c r="O120" s="2564"/>
      <c r="P120" s="2565">
        <v>18</v>
      </c>
      <c r="Q120" s="229"/>
      <c r="R120" s="2209"/>
      <c r="S120" s="2209"/>
      <c r="T120" s="231"/>
      <c r="U120" s="232"/>
      <c r="V120" s="2143">
        <v>1</v>
      </c>
      <c r="W120" s="234" t="s">
        <v>54</v>
      </c>
      <c r="X120" s="234" t="s">
        <v>140</v>
      </c>
      <c r="Y120" s="234" t="s">
        <v>203</v>
      </c>
      <c r="Z120" s="235">
        <v>1</v>
      </c>
      <c r="AA120" s="44" t="s">
        <v>57</v>
      </c>
      <c r="AB120" s="44" t="s">
        <v>55</v>
      </c>
      <c r="AC120" s="44" t="s">
        <v>76</v>
      </c>
      <c r="AD120" s="231"/>
      <c r="AE120" s="232" t="str">
        <f>IF(AD120="","",+AD120)</f>
        <v/>
      </c>
      <c r="AF120" s="2143">
        <v>1</v>
      </c>
      <c r="AG120" s="234" t="s">
        <v>57</v>
      </c>
      <c r="AH120" s="234" t="s">
        <v>55</v>
      </c>
      <c r="AI120" s="234" t="s">
        <v>76</v>
      </c>
      <c r="AJ120" s="235">
        <v>1</v>
      </c>
      <c r="AK120" s="44" t="s">
        <v>57</v>
      </c>
      <c r="AL120" s="44" t="s">
        <v>55</v>
      </c>
      <c r="AM120" s="44" t="s">
        <v>76</v>
      </c>
      <c r="AN120" s="237"/>
    </row>
    <row r="121" spans="1:246" ht="25.5" x14ac:dyDescent="0.25">
      <c r="A121" s="202" t="s">
        <v>204</v>
      </c>
      <c r="B121" s="202" t="s">
        <v>205</v>
      </c>
      <c r="C121" s="203" t="s">
        <v>206</v>
      </c>
      <c r="D121" s="2130"/>
      <c r="E121" s="2132" t="s">
        <v>118</v>
      </c>
      <c r="F121" s="2131" t="s">
        <v>202</v>
      </c>
      <c r="G121" s="2133"/>
      <c r="H121" s="2134" t="s">
        <v>207</v>
      </c>
      <c r="I121" s="2135"/>
      <c r="J121" s="2135"/>
      <c r="K121" s="2136"/>
      <c r="L121" s="2136"/>
      <c r="M121" s="795"/>
      <c r="N121" s="2537"/>
      <c r="O121" s="2537"/>
      <c r="P121" s="2537"/>
      <c r="Q121" s="211"/>
      <c r="R121" s="211"/>
      <c r="S121" s="211"/>
      <c r="T121" s="213"/>
      <c r="U121" s="214"/>
      <c r="V121" s="2137"/>
      <c r="W121" s="216"/>
      <c r="X121" s="216"/>
      <c r="Y121" s="216"/>
      <c r="Z121" s="217"/>
      <c r="AA121" s="216"/>
      <c r="AB121" s="216"/>
      <c r="AC121" s="216"/>
      <c r="AD121" s="213"/>
      <c r="AE121" s="250"/>
      <c r="AF121" s="217"/>
      <c r="AG121" s="216"/>
      <c r="AH121" s="216"/>
      <c r="AI121" s="216"/>
      <c r="AJ121" s="217"/>
      <c r="AK121" s="216"/>
      <c r="AL121" s="216"/>
      <c r="AM121" s="216"/>
      <c r="AN121" s="219"/>
      <c r="HK121" s="2"/>
      <c r="HL121" s="2"/>
      <c r="HM121" s="2"/>
      <c r="HN121" s="2"/>
      <c r="HO121" s="2"/>
      <c r="HP121" s="2"/>
      <c r="HQ121" s="2"/>
      <c r="HR121" s="2"/>
      <c r="HS121" s="2"/>
    </row>
    <row r="122" spans="1:246" ht="38.25" x14ac:dyDescent="0.25">
      <c r="A122" s="220"/>
      <c r="B122" s="259" t="s">
        <v>208</v>
      </c>
      <c r="C122" s="419" t="s">
        <v>209</v>
      </c>
      <c r="D122" s="2144" t="s">
        <v>210</v>
      </c>
      <c r="E122" s="2145" t="s">
        <v>149</v>
      </c>
      <c r="F122" s="2145" t="s">
        <v>202</v>
      </c>
      <c r="G122" s="2070" t="s">
        <v>51</v>
      </c>
      <c r="H122" s="2139"/>
      <c r="I122" s="224" t="s">
        <v>74</v>
      </c>
      <c r="J122" s="2140">
        <v>3</v>
      </c>
      <c r="K122" s="245" t="s">
        <v>211</v>
      </c>
      <c r="L122" s="227">
        <v>11</v>
      </c>
      <c r="M122" s="2606"/>
      <c r="N122" s="2564"/>
      <c r="O122" s="2564"/>
      <c r="P122" s="2565">
        <v>18</v>
      </c>
      <c r="Q122" s="229"/>
      <c r="R122" s="2142"/>
      <c r="S122" s="2142"/>
      <c r="T122" s="231"/>
      <c r="U122" s="232"/>
      <c r="V122" s="2143">
        <v>1</v>
      </c>
      <c r="W122" s="234" t="s">
        <v>54</v>
      </c>
      <c r="X122" s="234" t="s">
        <v>140</v>
      </c>
      <c r="Y122" s="234" t="s">
        <v>203</v>
      </c>
      <c r="Z122" s="235">
        <v>1</v>
      </c>
      <c r="AA122" s="44" t="s">
        <v>57</v>
      </c>
      <c r="AB122" s="44" t="s">
        <v>55</v>
      </c>
      <c r="AC122" s="44" t="s">
        <v>76</v>
      </c>
      <c r="AD122" s="231"/>
      <c r="AE122" s="232" t="str">
        <f t="shared" ref="AE122:AE123" si="10">IF(AD122="","",+AD122)</f>
        <v/>
      </c>
      <c r="AF122" s="2143">
        <v>1</v>
      </c>
      <c r="AG122" s="234" t="s">
        <v>57</v>
      </c>
      <c r="AH122" s="234" t="s">
        <v>55</v>
      </c>
      <c r="AI122" s="234" t="s">
        <v>76</v>
      </c>
      <c r="AJ122" s="235">
        <v>1</v>
      </c>
      <c r="AK122" s="44" t="s">
        <v>57</v>
      </c>
      <c r="AL122" s="44" t="s">
        <v>55</v>
      </c>
      <c r="AM122" s="44" t="s">
        <v>76</v>
      </c>
      <c r="AN122" s="237"/>
    </row>
    <row r="123" spans="1:246" ht="38.25" x14ac:dyDescent="0.25">
      <c r="A123" s="220"/>
      <c r="B123" s="220" t="s">
        <v>212</v>
      </c>
      <c r="C123" s="337" t="s">
        <v>213</v>
      </c>
      <c r="D123" s="2144" t="s">
        <v>214</v>
      </c>
      <c r="E123" s="2145" t="s">
        <v>149</v>
      </c>
      <c r="F123" s="2145" t="s">
        <v>202</v>
      </c>
      <c r="G123" s="2070" t="s">
        <v>51</v>
      </c>
      <c r="H123" s="2139"/>
      <c r="I123" s="224" t="s">
        <v>74</v>
      </c>
      <c r="J123" s="2140">
        <v>3</v>
      </c>
      <c r="K123" s="226" t="s">
        <v>215</v>
      </c>
      <c r="L123" s="227">
        <v>14</v>
      </c>
      <c r="M123" s="2606"/>
      <c r="N123" s="2564"/>
      <c r="O123" s="2564"/>
      <c r="P123" s="2565">
        <v>18</v>
      </c>
      <c r="Q123" s="229"/>
      <c r="R123" s="2142"/>
      <c r="S123" s="2142"/>
      <c r="T123" s="231"/>
      <c r="U123" s="232"/>
      <c r="V123" s="2143">
        <v>1</v>
      </c>
      <c r="W123" s="234" t="s">
        <v>54</v>
      </c>
      <c r="X123" s="234" t="s">
        <v>140</v>
      </c>
      <c r="Y123" s="234"/>
      <c r="Z123" s="235">
        <v>1</v>
      </c>
      <c r="AA123" s="44" t="s">
        <v>57</v>
      </c>
      <c r="AB123" s="44" t="s">
        <v>55</v>
      </c>
      <c r="AC123" s="44" t="s">
        <v>82</v>
      </c>
      <c r="AD123" s="421"/>
      <c r="AE123" s="232" t="str">
        <f t="shared" si="10"/>
        <v/>
      </c>
      <c r="AF123" s="2143">
        <v>1</v>
      </c>
      <c r="AG123" s="234" t="s">
        <v>57</v>
      </c>
      <c r="AH123" s="234" t="s">
        <v>55</v>
      </c>
      <c r="AI123" s="234" t="s">
        <v>82</v>
      </c>
      <c r="AJ123" s="235">
        <v>1</v>
      </c>
      <c r="AK123" s="44" t="s">
        <v>57</v>
      </c>
      <c r="AL123" s="44" t="s">
        <v>55</v>
      </c>
      <c r="AM123" s="44" t="s">
        <v>82</v>
      </c>
      <c r="AN123" s="237" t="s">
        <v>216</v>
      </c>
    </row>
    <row r="124" spans="1:246" ht="23.25" customHeight="1" x14ac:dyDescent="0.25">
      <c r="A124" s="2119" t="s">
        <v>217</v>
      </c>
      <c r="B124" s="166" t="s">
        <v>218</v>
      </c>
      <c r="C124" s="167" t="s">
        <v>219</v>
      </c>
      <c r="D124" s="2120"/>
      <c r="E124" s="2121"/>
      <c r="F124" s="2121"/>
      <c r="G124" s="2121"/>
      <c r="H124" s="2121"/>
      <c r="I124" s="2121"/>
      <c r="J124" s="2121"/>
      <c r="K124" s="170"/>
      <c r="L124" s="170"/>
      <c r="M124" s="170"/>
      <c r="N124" s="2608"/>
      <c r="O124" s="2608"/>
      <c r="P124" s="2608"/>
      <c r="Q124" s="2121"/>
      <c r="R124" s="2122"/>
      <c r="S124" s="2122"/>
      <c r="T124" s="171"/>
      <c r="U124" s="172"/>
      <c r="V124" s="2123"/>
      <c r="W124" s="2123"/>
      <c r="X124" s="2123"/>
      <c r="Y124" s="2123"/>
      <c r="Z124" s="2123"/>
      <c r="AA124" s="2123"/>
      <c r="AB124" s="2123"/>
      <c r="AC124" s="2123"/>
      <c r="AD124" s="428"/>
      <c r="AE124" s="429"/>
      <c r="AF124" s="2123"/>
      <c r="AG124" s="2123"/>
      <c r="AH124" s="2123"/>
      <c r="AI124" s="2123"/>
      <c r="AJ124" s="2123"/>
      <c r="AK124" s="2123"/>
      <c r="AL124" s="2123"/>
      <c r="AM124" s="2123"/>
      <c r="AN124" s="175"/>
    </row>
    <row r="125" spans="1:246" ht="23.25" customHeight="1" x14ac:dyDescent="0.25">
      <c r="A125" s="2124" t="s">
        <v>220</v>
      </c>
      <c r="B125" s="177" t="s">
        <v>221</v>
      </c>
      <c r="C125" s="178" t="s">
        <v>222</v>
      </c>
      <c r="D125" s="2125" t="s">
        <v>223</v>
      </c>
      <c r="E125" s="2126" t="s">
        <v>41</v>
      </c>
      <c r="F125" s="2126"/>
      <c r="G125" s="2127"/>
      <c r="H125" s="2127"/>
      <c r="I125" s="2127">
        <f>+I126+I144</f>
        <v>30</v>
      </c>
      <c r="J125" s="2127">
        <f>+J126+J144</f>
        <v>30</v>
      </c>
      <c r="K125" s="182"/>
      <c r="L125" s="182"/>
      <c r="M125" s="182"/>
      <c r="N125" s="2128"/>
      <c r="O125" s="2516"/>
      <c r="P125" s="2127"/>
      <c r="Q125" s="2127"/>
      <c r="R125" s="2129"/>
      <c r="S125" s="2129"/>
      <c r="T125" s="185"/>
      <c r="U125" s="186"/>
      <c r="V125" s="2129"/>
      <c r="W125" s="2129"/>
      <c r="X125" s="2129"/>
      <c r="Y125" s="2129"/>
      <c r="Z125" s="2129"/>
      <c r="AA125" s="2129"/>
      <c r="AB125" s="2129"/>
      <c r="AC125" s="2129"/>
      <c r="AD125" s="185"/>
      <c r="AE125" s="186"/>
      <c r="AF125" s="2129"/>
      <c r="AG125" s="2129"/>
      <c r="AH125" s="2129"/>
      <c r="AI125" s="2129"/>
      <c r="AJ125" s="2129"/>
      <c r="AK125" s="2129"/>
      <c r="AL125" s="2129"/>
      <c r="AM125" s="2129"/>
      <c r="AN125" s="189"/>
    </row>
    <row r="126" spans="1:246" ht="23.25" customHeight="1" x14ac:dyDescent="0.2">
      <c r="A126" s="190"/>
      <c r="B126" s="190"/>
      <c r="C126" s="191" t="s">
        <v>42</v>
      </c>
      <c r="D126" s="192"/>
      <c r="E126" s="193"/>
      <c r="F126" s="193"/>
      <c r="G126" s="194"/>
      <c r="H126" s="194"/>
      <c r="I126" s="194">
        <f>+I128+I129+I131+I130+I133+I134+I136+I137+I138</f>
        <v>24</v>
      </c>
      <c r="J126" s="194">
        <f>+J128+J129+J131+J130+J133+J134+J136+J137+J138</f>
        <v>24</v>
      </c>
      <c r="K126" s="194"/>
      <c r="L126" s="194"/>
      <c r="M126" s="194"/>
      <c r="N126" s="194"/>
      <c r="O126" s="2536"/>
      <c r="P126" s="194"/>
      <c r="Q126" s="194"/>
      <c r="R126" s="194"/>
      <c r="S126" s="194"/>
      <c r="T126" s="196"/>
      <c r="U126" s="197"/>
      <c r="V126" s="194"/>
      <c r="W126" s="194"/>
      <c r="X126" s="194"/>
      <c r="Y126" s="194"/>
      <c r="Z126" s="194"/>
      <c r="AA126" s="194"/>
      <c r="AB126" s="194"/>
      <c r="AC126" s="194"/>
      <c r="AD126" s="196"/>
      <c r="AE126" s="197"/>
      <c r="AF126" s="194"/>
      <c r="AG126" s="194"/>
      <c r="AH126" s="194"/>
      <c r="AI126" s="194"/>
      <c r="AJ126" s="194"/>
      <c r="AK126" s="194"/>
      <c r="AL126" s="194"/>
      <c r="AM126" s="194"/>
      <c r="AN126" s="199"/>
      <c r="AO126" s="200"/>
      <c r="AP126" s="200"/>
      <c r="AQ126" s="200"/>
      <c r="AR126" s="200"/>
      <c r="AS126" s="200"/>
      <c r="AT126" s="200"/>
      <c r="AU126" s="200"/>
      <c r="AV126" s="200"/>
      <c r="AW126" s="200"/>
      <c r="AX126" s="200"/>
      <c r="AY126" s="200"/>
      <c r="AZ126" s="200"/>
      <c r="BA126" s="200"/>
      <c r="BB126" s="200"/>
      <c r="BC126" s="200"/>
      <c r="BD126" s="200"/>
      <c r="BE126" s="200"/>
      <c r="BF126" s="200"/>
      <c r="BG126" s="200"/>
      <c r="BH126" s="200"/>
      <c r="BI126" s="200"/>
      <c r="BJ126" s="200"/>
      <c r="BK126" s="200"/>
      <c r="BL126" s="200"/>
      <c r="BM126" s="200"/>
      <c r="BN126" s="200"/>
      <c r="BO126" s="200"/>
      <c r="BP126" s="200"/>
      <c r="BQ126" s="200"/>
      <c r="BR126" s="200"/>
      <c r="BS126" s="200"/>
      <c r="BT126" s="200"/>
      <c r="BU126" s="200"/>
      <c r="BV126" s="200"/>
      <c r="BW126" s="200"/>
      <c r="BX126" s="200"/>
      <c r="BY126" s="200"/>
      <c r="BZ126" s="200"/>
      <c r="CA126" s="200"/>
      <c r="CB126" s="200"/>
      <c r="CC126" s="200"/>
      <c r="CD126" s="200"/>
      <c r="CE126" s="200"/>
      <c r="CF126" s="200"/>
      <c r="CG126" s="200"/>
      <c r="CH126" s="200"/>
      <c r="CI126" s="200"/>
      <c r="CJ126" s="200"/>
      <c r="CK126" s="200"/>
      <c r="CL126" s="200"/>
      <c r="CM126" s="200"/>
      <c r="CN126" s="200"/>
      <c r="CO126" s="200"/>
      <c r="CP126" s="200"/>
      <c r="CQ126" s="200"/>
      <c r="CR126" s="200"/>
      <c r="CS126" s="200"/>
      <c r="CT126" s="200"/>
      <c r="CU126" s="200"/>
      <c r="CV126" s="200"/>
      <c r="CW126" s="200"/>
      <c r="CX126" s="200"/>
      <c r="CY126" s="200"/>
      <c r="CZ126" s="200"/>
      <c r="DA126" s="200"/>
      <c r="DB126" s="200"/>
      <c r="DC126" s="200"/>
      <c r="DD126" s="200"/>
      <c r="DE126" s="200"/>
      <c r="DF126" s="200"/>
      <c r="DG126" s="200"/>
      <c r="DH126" s="200"/>
      <c r="DI126" s="200"/>
      <c r="DJ126" s="200"/>
      <c r="DK126" s="200"/>
      <c r="DL126" s="201"/>
      <c r="DM126" s="201"/>
      <c r="DN126" s="201"/>
      <c r="DO126" s="201"/>
      <c r="DP126" s="201"/>
      <c r="DQ126" s="201"/>
      <c r="DR126" s="201"/>
      <c r="DS126" s="201"/>
      <c r="DT126" s="201"/>
      <c r="DU126" s="201"/>
      <c r="DV126" s="201"/>
      <c r="DW126" s="201"/>
      <c r="DX126" s="201"/>
      <c r="DY126" s="201"/>
      <c r="DZ126" s="201"/>
      <c r="EA126" s="201"/>
      <c r="EB126" s="201"/>
      <c r="EC126" s="201"/>
      <c r="ED126" s="201"/>
      <c r="EE126" s="201"/>
      <c r="EF126" s="201"/>
      <c r="EG126" s="201"/>
      <c r="EH126" s="201"/>
      <c r="EI126" s="201"/>
      <c r="EJ126" s="201"/>
      <c r="EK126" s="201"/>
      <c r="EL126" s="201"/>
      <c r="EM126" s="201"/>
      <c r="EN126" s="201"/>
      <c r="EO126" s="201"/>
      <c r="EP126" s="201"/>
      <c r="EQ126" s="201"/>
      <c r="ER126" s="201"/>
      <c r="ES126" s="201"/>
      <c r="ET126" s="201"/>
      <c r="EU126" s="201"/>
      <c r="EV126" s="201"/>
      <c r="EW126" s="201"/>
      <c r="EX126" s="201"/>
      <c r="EY126" s="201"/>
      <c r="EZ126" s="201"/>
      <c r="FA126" s="201"/>
      <c r="FB126" s="201"/>
      <c r="FC126" s="201"/>
      <c r="FD126" s="201"/>
      <c r="FE126" s="201"/>
      <c r="FF126" s="201"/>
      <c r="FG126" s="201"/>
      <c r="FH126" s="201"/>
      <c r="FI126" s="201"/>
      <c r="FJ126" s="201"/>
      <c r="FK126" s="201"/>
      <c r="FL126" s="201"/>
      <c r="FM126" s="201"/>
      <c r="FN126" s="201"/>
      <c r="FO126" s="201"/>
      <c r="FP126" s="201"/>
      <c r="FQ126" s="201"/>
      <c r="FR126" s="201"/>
      <c r="FS126" s="201"/>
      <c r="FT126" s="201"/>
      <c r="FU126" s="201"/>
      <c r="FV126" s="201"/>
      <c r="FW126" s="201"/>
      <c r="FX126" s="201"/>
      <c r="FY126" s="201"/>
      <c r="FZ126" s="201"/>
      <c r="GA126" s="201"/>
      <c r="GB126" s="201"/>
      <c r="GC126" s="201"/>
      <c r="GD126" s="201"/>
      <c r="GE126" s="201"/>
      <c r="GF126" s="201"/>
      <c r="GG126" s="201"/>
      <c r="GH126" s="201"/>
      <c r="GI126" s="201"/>
      <c r="GJ126" s="201"/>
      <c r="GK126" s="201"/>
      <c r="GL126" s="201"/>
      <c r="GM126" s="201"/>
      <c r="GN126" s="201"/>
      <c r="GO126" s="201"/>
      <c r="GP126" s="201"/>
      <c r="GQ126" s="201"/>
      <c r="GR126" s="201"/>
      <c r="GS126" s="201"/>
      <c r="GT126" s="201"/>
      <c r="GU126" s="201"/>
      <c r="GV126" s="201"/>
      <c r="GW126" s="201"/>
      <c r="GX126" s="201"/>
      <c r="GY126" s="201"/>
      <c r="GZ126" s="201"/>
      <c r="HA126" s="201"/>
      <c r="HB126" s="201"/>
      <c r="HC126" s="201"/>
      <c r="HD126" s="201"/>
      <c r="HE126" s="201"/>
      <c r="HF126" s="201"/>
      <c r="HG126" s="201"/>
      <c r="HH126" s="201"/>
      <c r="HI126" s="201"/>
      <c r="HJ126" s="201"/>
      <c r="HK126" s="201"/>
      <c r="HL126" s="201"/>
      <c r="HM126" s="201"/>
      <c r="HN126" s="201"/>
      <c r="HO126" s="201"/>
      <c r="HP126" s="201"/>
      <c r="HQ126" s="201"/>
      <c r="HR126" s="201"/>
      <c r="HS126" s="201"/>
      <c r="HT126" s="2"/>
      <c r="HU126" s="2"/>
      <c r="HV126" s="2"/>
      <c r="HW126" s="2"/>
      <c r="HX126" s="2"/>
      <c r="HY126" s="2"/>
      <c r="HZ126" s="2"/>
      <c r="IA126" s="2"/>
      <c r="IB126" s="2"/>
      <c r="IC126" s="2"/>
      <c r="ID126" s="2"/>
      <c r="IE126" s="2"/>
      <c r="IF126" s="2"/>
      <c r="IG126" s="2"/>
      <c r="IH126" s="2"/>
      <c r="II126" s="2"/>
      <c r="IJ126" s="2"/>
      <c r="IK126" s="2"/>
      <c r="IL126" s="2"/>
    </row>
    <row r="127" spans="1:246" ht="25.5" x14ac:dyDescent="0.25">
      <c r="A127" s="202" t="s">
        <v>224</v>
      </c>
      <c r="B127" s="202" t="s">
        <v>225</v>
      </c>
      <c r="C127" s="203" t="s">
        <v>226</v>
      </c>
      <c r="D127" s="2130" t="s">
        <v>227</v>
      </c>
      <c r="E127" s="2131" t="s">
        <v>46</v>
      </c>
      <c r="F127" s="2132"/>
      <c r="G127" s="2133"/>
      <c r="H127" s="2134"/>
      <c r="I127" s="2210"/>
      <c r="J127" s="2210"/>
      <c r="K127" s="2136"/>
      <c r="L127" s="2136"/>
      <c r="M127" s="2135"/>
      <c r="N127" s="211"/>
      <c r="O127" s="2537"/>
      <c r="P127" s="211"/>
      <c r="Q127" s="211"/>
      <c r="R127" s="211"/>
      <c r="S127" s="211"/>
      <c r="T127" s="213"/>
      <c r="U127" s="214"/>
      <c r="V127" s="2137"/>
      <c r="W127" s="216"/>
      <c r="X127" s="216"/>
      <c r="Y127" s="216"/>
      <c r="Z127" s="217"/>
      <c r="AA127" s="216"/>
      <c r="AB127" s="216"/>
      <c r="AC127" s="216"/>
      <c r="AD127" s="249"/>
      <c r="AE127" s="250"/>
      <c r="AF127" s="217"/>
      <c r="AG127" s="216"/>
      <c r="AH127" s="216"/>
      <c r="AI127" s="216"/>
      <c r="AJ127" s="217"/>
      <c r="AK127" s="216"/>
      <c r="AL127" s="216"/>
      <c r="AM127" s="216"/>
      <c r="AN127" s="219"/>
      <c r="HK127" s="2"/>
      <c r="HL127" s="2"/>
      <c r="HM127" s="2"/>
      <c r="HN127" s="2"/>
      <c r="HO127" s="2"/>
      <c r="HP127" s="2"/>
      <c r="HQ127" s="2"/>
      <c r="HR127" s="2"/>
      <c r="HS127" s="2"/>
    </row>
    <row r="128" spans="1:246" ht="63.75" x14ac:dyDescent="0.25">
      <c r="A128" s="251"/>
      <c r="B128" s="251" t="s">
        <v>228</v>
      </c>
      <c r="C128" s="337" t="s">
        <v>229</v>
      </c>
      <c r="D128" s="2037" t="s">
        <v>230</v>
      </c>
      <c r="E128" s="2145" t="s">
        <v>50</v>
      </c>
      <c r="F128" s="2029"/>
      <c r="G128" s="2070" t="s">
        <v>51</v>
      </c>
      <c r="H128" s="2031"/>
      <c r="I128" s="224" t="s">
        <v>52</v>
      </c>
      <c r="J128" s="2140">
        <v>2</v>
      </c>
      <c r="K128" s="226" t="s">
        <v>231</v>
      </c>
      <c r="L128" s="254">
        <v>14</v>
      </c>
      <c r="M128" s="227"/>
      <c r="N128" s="2211"/>
      <c r="O128" s="2609"/>
      <c r="P128" s="2610">
        <v>0</v>
      </c>
      <c r="Q128" s="2610">
        <v>12</v>
      </c>
      <c r="R128" s="2611"/>
      <c r="S128" s="2212"/>
      <c r="T128" s="231" t="s">
        <v>1144</v>
      </c>
      <c r="U128" s="232" t="s">
        <v>1145</v>
      </c>
      <c r="V128" s="2143">
        <v>1</v>
      </c>
      <c r="W128" s="234" t="s">
        <v>54</v>
      </c>
      <c r="X128" s="234" t="s">
        <v>55</v>
      </c>
      <c r="Y128" s="234"/>
      <c r="Z128" s="235">
        <v>1</v>
      </c>
      <c r="AA128" s="44" t="s">
        <v>57</v>
      </c>
      <c r="AB128" s="44" t="s">
        <v>55</v>
      </c>
      <c r="AC128" s="44" t="s">
        <v>82</v>
      </c>
      <c r="AD128" s="231" t="s">
        <v>1162</v>
      </c>
      <c r="AE128" s="232" t="str">
        <f t="shared" ref="AE128:AE131" si="11">IF(AD128="","",+AD128)</f>
        <v>100% CT DM transmis et récupéré par l'enseignante</v>
      </c>
      <c r="AF128" s="2143">
        <v>1</v>
      </c>
      <c r="AG128" s="234" t="s">
        <v>57</v>
      </c>
      <c r="AH128" s="234" t="s">
        <v>55</v>
      </c>
      <c r="AI128" s="234" t="s">
        <v>82</v>
      </c>
      <c r="AJ128" s="235">
        <v>1</v>
      </c>
      <c r="AK128" s="44" t="s">
        <v>57</v>
      </c>
      <c r="AL128" s="44" t="s">
        <v>55</v>
      </c>
      <c r="AM128" s="44" t="s">
        <v>82</v>
      </c>
      <c r="AN128" s="237" t="s">
        <v>232</v>
      </c>
    </row>
    <row r="129" spans="1:246" ht="39" customHeight="1" x14ac:dyDescent="0.25">
      <c r="A129" s="251"/>
      <c r="B129" s="251" t="s">
        <v>233</v>
      </c>
      <c r="C129" s="337" t="s">
        <v>234</v>
      </c>
      <c r="D129" s="2213" t="s">
        <v>235</v>
      </c>
      <c r="E129" s="2214" t="s">
        <v>50</v>
      </c>
      <c r="F129" s="2215"/>
      <c r="G129" s="2216" t="s">
        <v>51</v>
      </c>
      <c r="H129" s="2217"/>
      <c r="I129" s="224" t="s">
        <v>52</v>
      </c>
      <c r="J129" s="2140">
        <v>2</v>
      </c>
      <c r="K129" s="226" t="s">
        <v>236</v>
      </c>
      <c r="L129" s="254">
        <v>14</v>
      </c>
      <c r="M129" s="227"/>
      <c r="N129" s="2218"/>
      <c r="O129" s="2565"/>
      <c r="P129" s="2577"/>
      <c r="Q129" s="2577"/>
      <c r="R129" s="2565">
        <v>18</v>
      </c>
      <c r="S129" s="2554"/>
      <c r="T129" s="231"/>
      <c r="U129" s="232"/>
      <c r="V129" s="2143">
        <v>1</v>
      </c>
      <c r="W129" s="234" t="s">
        <v>54</v>
      </c>
      <c r="X129" s="234" t="s">
        <v>67</v>
      </c>
      <c r="Y129" s="234"/>
      <c r="Z129" s="235">
        <v>1</v>
      </c>
      <c r="AA129" s="44" t="s">
        <v>57</v>
      </c>
      <c r="AB129" s="44" t="s">
        <v>67</v>
      </c>
      <c r="AC129" s="44" t="s">
        <v>237</v>
      </c>
      <c r="AD129" s="231"/>
      <c r="AE129" s="232" t="str">
        <f t="shared" si="11"/>
        <v/>
      </c>
      <c r="AF129" s="2143">
        <v>1</v>
      </c>
      <c r="AG129" s="234" t="s">
        <v>57</v>
      </c>
      <c r="AH129" s="234" t="s">
        <v>67</v>
      </c>
      <c r="AI129" s="234" t="s">
        <v>237</v>
      </c>
      <c r="AJ129" s="235">
        <v>1</v>
      </c>
      <c r="AK129" s="44" t="s">
        <v>57</v>
      </c>
      <c r="AL129" s="44" t="s">
        <v>67</v>
      </c>
      <c r="AM129" s="44" t="s">
        <v>237</v>
      </c>
      <c r="AN129" s="237" t="s">
        <v>238</v>
      </c>
    </row>
    <row r="130" spans="1:246" ht="23.25" customHeight="1" x14ac:dyDescent="0.25">
      <c r="A130" s="251"/>
      <c r="B130" s="251" t="s">
        <v>239</v>
      </c>
      <c r="C130" s="337" t="s">
        <v>240</v>
      </c>
      <c r="D130" s="2213" t="s">
        <v>241</v>
      </c>
      <c r="E130" s="2214" t="s">
        <v>50</v>
      </c>
      <c r="F130" s="2215"/>
      <c r="G130" s="2216" t="s">
        <v>51</v>
      </c>
      <c r="H130" s="2217"/>
      <c r="I130" s="224" t="s">
        <v>74</v>
      </c>
      <c r="J130" s="2140">
        <v>3</v>
      </c>
      <c r="K130" s="226" t="s">
        <v>242</v>
      </c>
      <c r="L130" s="254">
        <v>14</v>
      </c>
      <c r="M130" s="227"/>
      <c r="N130" s="2218"/>
      <c r="O130" s="2565"/>
      <c r="P130" s="2565">
        <v>18</v>
      </c>
      <c r="Q130" s="2565"/>
      <c r="R130" s="2564"/>
      <c r="S130" s="2562"/>
      <c r="T130" s="231"/>
      <c r="U130" s="232"/>
      <c r="V130" s="2143">
        <v>1</v>
      </c>
      <c r="W130" s="234" t="s">
        <v>54</v>
      </c>
      <c r="X130" s="234" t="s">
        <v>55</v>
      </c>
      <c r="Y130" s="234"/>
      <c r="Z130" s="235">
        <v>1</v>
      </c>
      <c r="AA130" s="44" t="s">
        <v>57</v>
      </c>
      <c r="AB130" s="44" t="s">
        <v>55</v>
      </c>
      <c r="AC130" s="44" t="s">
        <v>76</v>
      </c>
      <c r="AD130" s="231"/>
      <c r="AE130" s="232" t="str">
        <f t="shared" si="11"/>
        <v/>
      </c>
      <c r="AF130" s="2143">
        <v>1</v>
      </c>
      <c r="AG130" s="234" t="s">
        <v>57</v>
      </c>
      <c r="AH130" s="234" t="s">
        <v>55</v>
      </c>
      <c r="AI130" s="234" t="s">
        <v>76</v>
      </c>
      <c r="AJ130" s="235">
        <v>1</v>
      </c>
      <c r="AK130" s="44" t="s">
        <v>57</v>
      </c>
      <c r="AL130" s="44" t="s">
        <v>55</v>
      </c>
      <c r="AM130" s="44" t="s">
        <v>76</v>
      </c>
      <c r="AN130" s="237" t="s">
        <v>243</v>
      </c>
    </row>
    <row r="131" spans="1:246" ht="38.25" x14ac:dyDescent="0.25">
      <c r="A131" s="251"/>
      <c r="B131" s="251" t="s">
        <v>244</v>
      </c>
      <c r="C131" s="337" t="s">
        <v>245</v>
      </c>
      <c r="D131" s="2213" t="s">
        <v>246</v>
      </c>
      <c r="E131" s="2214" t="s">
        <v>50</v>
      </c>
      <c r="F131" s="2215"/>
      <c r="G131" s="2216" t="s">
        <v>51</v>
      </c>
      <c r="H131" s="2217"/>
      <c r="I131" s="224" t="s">
        <v>74</v>
      </c>
      <c r="J131" s="2140">
        <v>3</v>
      </c>
      <c r="K131" s="226" t="s">
        <v>215</v>
      </c>
      <c r="L131" s="254">
        <v>14</v>
      </c>
      <c r="M131" s="227"/>
      <c r="N131" s="2218"/>
      <c r="O131" s="2565"/>
      <c r="P131" s="2565">
        <v>18</v>
      </c>
      <c r="Q131" s="2565"/>
      <c r="R131" s="2564"/>
      <c r="S131" s="2562"/>
      <c r="T131" s="231"/>
      <c r="U131" s="232"/>
      <c r="V131" s="2143">
        <v>1</v>
      </c>
      <c r="W131" s="234" t="s">
        <v>54</v>
      </c>
      <c r="X131" s="234" t="s">
        <v>55</v>
      </c>
      <c r="Y131" s="234"/>
      <c r="Z131" s="235">
        <v>1</v>
      </c>
      <c r="AA131" s="44" t="s">
        <v>57</v>
      </c>
      <c r="AB131" s="44" t="s">
        <v>55</v>
      </c>
      <c r="AC131" s="44" t="s">
        <v>76</v>
      </c>
      <c r="AD131" s="231"/>
      <c r="AE131" s="232" t="str">
        <f t="shared" si="11"/>
        <v/>
      </c>
      <c r="AF131" s="2143">
        <v>1</v>
      </c>
      <c r="AG131" s="234" t="s">
        <v>57</v>
      </c>
      <c r="AH131" s="234" t="s">
        <v>55</v>
      </c>
      <c r="AI131" s="234" t="s">
        <v>76</v>
      </c>
      <c r="AJ131" s="235">
        <v>1</v>
      </c>
      <c r="AK131" s="44" t="s">
        <v>57</v>
      </c>
      <c r="AL131" s="44" t="s">
        <v>55</v>
      </c>
      <c r="AM131" s="44" t="s">
        <v>76</v>
      </c>
      <c r="AN131" s="237" t="s">
        <v>247</v>
      </c>
    </row>
    <row r="132" spans="1:246" ht="28.5" customHeight="1" x14ac:dyDescent="0.25">
      <c r="A132" s="202" t="s">
        <v>248</v>
      </c>
      <c r="B132" s="202" t="s">
        <v>249</v>
      </c>
      <c r="C132" s="203" t="s">
        <v>250</v>
      </c>
      <c r="D132" s="2219"/>
      <c r="E132" s="2220" t="s">
        <v>46</v>
      </c>
      <c r="F132" s="2221"/>
      <c r="G132" s="2222"/>
      <c r="H132" s="2223"/>
      <c r="I132" s="2224"/>
      <c r="J132" s="2224"/>
      <c r="K132" s="2225"/>
      <c r="L132" s="2225"/>
      <c r="M132" s="2224"/>
      <c r="N132" s="211"/>
      <c r="O132" s="2537"/>
      <c r="P132" s="211"/>
      <c r="Q132" s="211"/>
      <c r="R132" s="211"/>
      <c r="S132" s="211"/>
      <c r="T132" s="213"/>
      <c r="U132" s="214"/>
      <c r="V132" s="2226"/>
      <c r="W132" s="216"/>
      <c r="X132" s="216"/>
      <c r="Y132" s="216"/>
      <c r="Z132" s="217"/>
      <c r="AA132" s="216"/>
      <c r="AB132" s="216"/>
      <c r="AC132" s="216"/>
      <c r="AD132" s="213"/>
      <c r="AE132" s="214"/>
      <c r="AF132" s="217"/>
      <c r="AG132" s="216"/>
      <c r="AH132" s="216"/>
      <c r="AI132" s="216"/>
      <c r="AJ132" s="217"/>
      <c r="AK132" s="216"/>
      <c r="AL132" s="216"/>
      <c r="AM132" s="216"/>
      <c r="AN132" s="219"/>
      <c r="HK132" s="2"/>
      <c r="HL132" s="2"/>
      <c r="HM132" s="2"/>
      <c r="HN132" s="2"/>
      <c r="HO132" s="2"/>
      <c r="HP132" s="2"/>
      <c r="HQ132" s="2"/>
      <c r="HR132" s="2"/>
      <c r="HS132" s="2"/>
    </row>
    <row r="133" spans="1:246" ht="51" x14ac:dyDescent="0.25">
      <c r="A133" s="251"/>
      <c r="B133" s="251" t="s">
        <v>251</v>
      </c>
      <c r="C133" s="337" t="s">
        <v>252</v>
      </c>
      <c r="D133" s="2213" t="s">
        <v>253</v>
      </c>
      <c r="E133" s="2214" t="s">
        <v>50</v>
      </c>
      <c r="F133" s="2227"/>
      <c r="G133" s="2216" t="s">
        <v>51</v>
      </c>
      <c r="H133" s="2217"/>
      <c r="I133" s="252" t="s">
        <v>74</v>
      </c>
      <c r="J133" s="2228">
        <v>3</v>
      </c>
      <c r="K133" s="226" t="s">
        <v>231</v>
      </c>
      <c r="L133" s="254">
        <v>14</v>
      </c>
      <c r="M133" s="2229"/>
      <c r="N133" s="2218"/>
      <c r="O133" s="2554"/>
      <c r="P133" s="2610">
        <v>0</v>
      </c>
      <c r="Q133" s="2610">
        <v>24</v>
      </c>
      <c r="R133" s="2230"/>
      <c r="S133" s="2230"/>
      <c r="T133" s="231" t="s">
        <v>1152</v>
      </c>
      <c r="U133" s="232" t="s">
        <v>1153</v>
      </c>
      <c r="V133" s="2143">
        <v>1</v>
      </c>
      <c r="W133" s="234" t="s">
        <v>54</v>
      </c>
      <c r="X133" s="234" t="s">
        <v>55</v>
      </c>
      <c r="Y133" s="234"/>
      <c r="Z133" s="235">
        <v>1</v>
      </c>
      <c r="AA133" s="44" t="s">
        <v>57</v>
      </c>
      <c r="AB133" s="44" t="s">
        <v>55</v>
      </c>
      <c r="AC133" s="44" t="s">
        <v>82</v>
      </c>
      <c r="AD133" s="231" t="s">
        <v>1162</v>
      </c>
      <c r="AE133" s="232" t="str">
        <f t="shared" ref="AE133:AE134" si="12">IF(AD133="","",+AD133)</f>
        <v>100% CT DM transmis et récupéré par l'enseignante</v>
      </c>
      <c r="AF133" s="2143">
        <v>1</v>
      </c>
      <c r="AG133" s="234" t="s">
        <v>57</v>
      </c>
      <c r="AH133" s="234" t="s">
        <v>55</v>
      </c>
      <c r="AI133" s="234" t="s">
        <v>82</v>
      </c>
      <c r="AJ133" s="235">
        <v>1</v>
      </c>
      <c r="AK133" s="44" t="s">
        <v>57</v>
      </c>
      <c r="AL133" s="44" t="s">
        <v>55</v>
      </c>
      <c r="AM133" s="44" t="s">
        <v>82</v>
      </c>
      <c r="AN133" s="446" t="s">
        <v>254</v>
      </c>
    </row>
    <row r="134" spans="1:246" ht="30" customHeight="1" x14ac:dyDescent="0.25">
      <c r="A134" s="251"/>
      <c r="B134" s="251" t="s">
        <v>255</v>
      </c>
      <c r="C134" s="337" t="s">
        <v>256</v>
      </c>
      <c r="D134" s="2213" t="s">
        <v>257</v>
      </c>
      <c r="E134" s="2214" t="s">
        <v>50</v>
      </c>
      <c r="F134" s="2227"/>
      <c r="G134" s="2216" t="s">
        <v>51</v>
      </c>
      <c r="H134" s="2217"/>
      <c r="I134" s="252" t="s">
        <v>74</v>
      </c>
      <c r="J134" s="2228">
        <v>3</v>
      </c>
      <c r="K134" s="226" t="s">
        <v>215</v>
      </c>
      <c r="L134" s="254">
        <v>14</v>
      </c>
      <c r="M134" s="2229"/>
      <c r="N134" s="2211">
        <v>6</v>
      </c>
      <c r="O134" s="2554"/>
      <c r="P134" s="229">
        <v>18</v>
      </c>
      <c r="Q134" s="229"/>
      <c r="R134" s="2230"/>
      <c r="S134" s="2230"/>
      <c r="T134" s="231"/>
      <c r="U134" s="232"/>
      <c r="V134" s="2143" t="s">
        <v>258</v>
      </c>
      <c r="W134" s="234" t="s">
        <v>112</v>
      </c>
      <c r="X134" s="234" t="s">
        <v>140</v>
      </c>
      <c r="Y134" s="234" t="s">
        <v>259</v>
      </c>
      <c r="Z134" s="235">
        <v>1</v>
      </c>
      <c r="AA134" s="44" t="s">
        <v>57</v>
      </c>
      <c r="AB134" s="44" t="s">
        <v>55</v>
      </c>
      <c r="AC134" s="44" t="s">
        <v>260</v>
      </c>
      <c r="AD134" s="231"/>
      <c r="AE134" s="232" t="str">
        <f t="shared" si="12"/>
        <v/>
      </c>
      <c r="AF134" s="2143">
        <v>1</v>
      </c>
      <c r="AG134" s="234" t="s">
        <v>57</v>
      </c>
      <c r="AH134" s="234" t="s">
        <v>55</v>
      </c>
      <c r="AI134" s="234" t="s">
        <v>260</v>
      </c>
      <c r="AJ134" s="235">
        <v>1</v>
      </c>
      <c r="AK134" s="44" t="s">
        <v>57</v>
      </c>
      <c r="AL134" s="44" t="s">
        <v>55</v>
      </c>
      <c r="AM134" s="44" t="s">
        <v>260</v>
      </c>
      <c r="AN134" s="446" t="s">
        <v>261</v>
      </c>
    </row>
    <row r="135" spans="1:246" ht="28.5" customHeight="1" x14ac:dyDescent="0.25">
      <c r="A135" s="202" t="s">
        <v>262</v>
      </c>
      <c r="B135" s="202" t="s">
        <v>263</v>
      </c>
      <c r="C135" s="203" t="s">
        <v>264</v>
      </c>
      <c r="D135" s="2219"/>
      <c r="E135" s="2220" t="s">
        <v>46</v>
      </c>
      <c r="F135" s="2221"/>
      <c r="G135" s="2222"/>
      <c r="H135" s="2223"/>
      <c r="I135" s="2224"/>
      <c r="J135" s="2224"/>
      <c r="K135" s="2225"/>
      <c r="L135" s="2225"/>
      <c r="M135" s="2224"/>
      <c r="N135" s="211"/>
      <c r="O135" s="2537"/>
      <c r="P135" s="211"/>
      <c r="Q135" s="211"/>
      <c r="R135" s="211"/>
      <c r="S135" s="211"/>
      <c r="T135" s="213"/>
      <c r="U135" s="214"/>
      <c r="V135" s="2226"/>
      <c r="W135" s="216"/>
      <c r="X135" s="216"/>
      <c r="Y135" s="216"/>
      <c r="Z135" s="217"/>
      <c r="AA135" s="216"/>
      <c r="AB135" s="216"/>
      <c r="AC135" s="216"/>
      <c r="AD135" s="213"/>
      <c r="AE135" s="214"/>
      <c r="AF135" s="217"/>
      <c r="AG135" s="216"/>
      <c r="AH135" s="216"/>
      <c r="AI135" s="216"/>
      <c r="AJ135" s="217"/>
      <c r="AK135" s="216"/>
      <c r="AL135" s="216"/>
      <c r="AM135" s="216"/>
      <c r="AN135" s="219"/>
      <c r="HK135" s="2"/>
      <c r="HL135" s="2"/>
      <c r="HM135" s="2"/>
      <c r="HN135" s="2"/>
      <c r="HO135" s="2"/>
      <c r="HP135" s="2"/>
      <c r="HQ135" s="2"/>
      <c r="HR135" s="2"/>
      <c r="HS135" s="2"/>
    </row>
    <row r="136" spans="1:246" ht="23.25" customHeight="1" x14ac:dyDescent="0.25">
      <c r="A136" s="251"/>
      <c r="B136" s="251" t="s">
        <v>265</v>
      </c>
      <c r="C136" s="337" t="s">
        <v>266</v>
      </c>
      <c r="D136" s="2213" t="s">
        <v>267</v>
      </c>
      <c r="E136" s="2214" t="s">
        <v>50</v>
      </c>
      <c r="F136" s="2227"/>
      <c r="G136" s="2216" t="s">
        <v>51</v>
      </c>
      <c r="H136" s="2217"/>
      <c r="I136" s="224" t="s">
        <v>74</v>
      </c>
      <c r="J136" s="2140">
        <v>3</v>
      </c>
      <c r="K136" s="227" t="s">
        <v>268</v>
      </c>
      <c r="L136" s="254">
        <v>14</v>
      </c>
      <c r="M136" s="227"/>
      <c r="N136" s="2218"/>
      <c r="O136" s="2554"/>
      <c r="P136" s="229">
        <v>24</v>
      </c>
      <c r="Q136" s="229"/>
      <c r="R136" s="2230"/>
      <c r="S136" s="2230"/>
      <c r="T136" s="231"/>
      <c r="U136" s="232"/>
      <c r="V136" s="2143">
        <v>1</v>
      </c>
      <c r="W136" s="234" t="s">
        <v>57</v>
      </c>
      <c r="X136" s="234" t="s">
        <v>55</v>
      </c>
      <c r="Y136" s="234" t="s">
        <v>260</v>
      </c>
      <c r="Z136" s="235">
        <v>1</v>
      </c>
      <c r="AA136" s="44" t="s">
        <v>57</v>
      </c>
      <c r="AB136" s="44" t="s">
        <v>55</v>
      </c>
      <c r="AC136" s="44" t="s">
        <v>260</v>
      </c>
      <c r="AD136" s="231"/>
      <c r="AE136" s="232" t="str">
        <f t="shared" ref="AE136:AE137" si="13">IF(AD136="","",+AD136)</f>
        <v/>
      </c>
      <c r="AF136" s="2143">
        <v>1</v>
      </c>
      <c r="AG136" s="234" t="s">
        <v>57</v>
      </c>
      <c r="AH136" s="234" t="s">
        <v>67</v>
      </c>
      <c r="AI136" s="234" t="s">
        <v>237</v>
      </c>
      <c r="AJ136" s="235">
        <v>1</v>
      </c>
      <c r="AK136" s="44" t="s">
        <v>57</v>
      </c>
      <c r="AL136" s="44" t="s">
        <v>67</v>
      </c>
      <c r="AM136" s="44" t="s">
        <v>237</v>
      </c>
      <c r="AN136" s="237" t="s">
        <v>269</v>
      </c>
    </row>
    <row r="137" spans="1:246" ht="38.25" x14ac:dyDescent="0.25">
      <c r="A137" s="251"/>
      <c r="B137" s="251" t="s">
        <v>270</v>
      </c>
      <c r="C137" s="337" t="s">
        <v>271</v>
      </c>
      <c r="D137" s="2213" t="s">
        <v>272</v>
      </c>
      <c r="E137" s="2214" t="s">
        <v>50</v>
      </c>
      <c r="F137" s="2227"/>
      <c r="G137" s="2216" t="s">
        <v>51</v>
      </c>
      <c r="H137" s="2217"/>
      <c r="I137" s="224" t="s">
        <v>74</v>
      </c>
      <c r="J137" s="2140">
        <v>3</v>
      </c>
      <c r="K137" s="226" t="s">
        <v>215</v>
      </c>
      <c r="L137" s="254">
        <v>14</v>
      </c>
      <c r="M137" s="227"/>
      <c r="N137" s="2211"/>
      <c r="O137" s="2554"/>
      <c r="P137" s="229">
        <v>24</v>
      </c>
      <c r="Q137" s="229"/>
      <c r="R137" s="2230"/>
      <c r="S137" s="2230"/>
      <c r="T137" s="231"/>
      <c r="U137" s="232"/>
      <c r="V137" s="2143">
        <v>1</v>
      </c>
      <c r="W137" s="234" t="s">
        <v>54</v>
      </c>
      <c r="X137" s="234" t="s">
        <v>273</v>
      </c>
      <c r="Y137" s="234"/>
      <c r="Z137" s="235">
        <v>1</v>
      </c>
      <c r="AA137" s="44" t="s">
        <v>57</v>
      </c>
      <c r="AB137" s="44" t="s">
        <v>55</v>
      </c>
      <c r="AC137" s="44" t="s">
        <v>260</v>
      </c>
      <c r="AD137" s="231"/>
      <c r="AE137" s="232" t="str">
        <f t="shared" si="13"/>
        <v/>
      </c>
      <c r="AF137" s="2143">
        <v>1</v>
      </c>
      <c r="AG137" s="234" t="s">
        <v>57</v>
      </c>
      <c r="AH137" s="234" t="s">
        <v>55</v>
      </c>
      <c r="AI137" s="234" t="s">
        <v>260</v>
      </c>
      <c r="AJ137" s="235">
        <v>1</v>
      </c>
      <c r="AK137" s="44" t="s">
        <v>57</v>
      </c>
      <c r="AL137" s="44" t="s">
        <v>55</v>
      </c>
      <c r="AM137" s="44" t="s">
        <v>260</v>
      </c>
      <c r="AN137" s="237" t="s">
        <v>274</v>
      </c>
    </row>
    <row r="138" spans="1:246" ht="28.5" customHeight="1" x14ac:dyDescent="0.25">
      <c r="A138" s="202" t="s">
        <v>275</v>
      </c>
      <c r="B138" s="202" t="s">
        <v>276</v>
      </c>
      <c r="C138" s="203" t="s">
        <v>277</v>
      </c>
      <c r="D138" s="2219"/>
      <c r="E138" s="2221" t="s">
        <v>118</v>
      </c>
      <c r="F138" s="2221"/>
      <c r="G138" s="2222"/>
      <c r="H138" s="2223" t="s">
        <v>119</v>
      </c>
      <c r="I138" s="2224" t="s">
        <v>52</v>
      </c>
      <c r="J138" s="2224">
        <v>2</v>
      </c>
      <c r="K138" s="2225"/>
      <c r="L138" s="2225"/>
      <c r="M138" s="2224"/>
      <c r="N138" s="211"/>
      <c r="O138" s="2537"/>
      <c r="P138" s="211"/>
      <c r="Q138" s="211"/>
      <c r="R138" s="211"/>
      <c r="S138" s="211"/>
      <c r="T138" s="213"/>
      <c r="U138" s="214"/>
      <c r="V138" s="2226"/>
      <c r="W138" s="216"/>
      <c r="X138" s="216"/>
      <c r="Y138" s="216"/>
      <c r="Z138" s="217"/>
      <c r="AA138" s="216"/>
      <c r="AB138" s="216"/>
      <c r="AC138" s="216"/>
      <c r="AD138" s="249"/>
      <c r="AE138" s="250"/>
      <c r="AF138" s="217"/>
      <c r="AG138" s="216"/>
      <c r="AH138" s="216"/>
      <c r="AI138" s="216"/>
      <c r="AJ138" s="217"/>
      <c r="AK138" s="216"/>
      <c r="AL138" s="216"/>
      <c r="AM138" s="216"/>
      <c r="AN138" s="219"/>
      <c r="HK138" s="2"/>
      <c r="HL138" s="2"/>
      <c r="HM138" s="2"/>
      <c r="HN138" s="2"/>
      <c r="HO138" s="2"/>
      <c r="HP138" s="2"/>
      <c r="HQ138" s="2"/>
      <c r="HR138" s="2"/>
      <c r="HS138" s="2"/>
    </row>
    <row r="139" spans="1:246" s="239" customFormat="1" ht="89.25" x14ac:dyDescent="0.25">
      <c r="A139" s="2231"/>
      <c r="B139" s="2231" t="s">
        <v>120</v>
      </c>
      <c r="C139" s="337" t="s">
        <v>121</v>
      </c>
      <c r="D139" s="2232" t="s">
        <v>122</v>
      </c>
      <c r="E139" s="2214" t="s">
        <v>50</v>
      </c>
      <c r="F139" s="280" t="s">
        <v>123</v>
      </c>
      <c r="G139" s="2233" t="s">
        <v>124</v>
      </c>
      <c r="H139" s="2234"/>
      <c r="I139" s="224" t="s">
        <v>52</v>
      </c>
      <c r="J139" s="2140">
        <v>2</v>
      </c>
      <c r="K139" s="227" t="s">
        <v>125</v>
      </c>
      <c r="L139" s="227">
        <v>12</v>
      </c>
      <c r="M139" s="227"/>
      <c r="N139" s="2604"/>
      <c r="O139" s="2564"/>
      <c r="P139" s="229">
        <v>18</v>
      </c>
      <c r="Q139" s="229"/>
      <c r="R139" s="2212"/>
      <c r="S139" s="2212"/>
      <c r="T139" s="231"/>
      <c r="U139" s="232"/>
      <c r="V139" s="2143">
        <v>1</v>
      </c>
      <c r="W139" s="234" t="s">
        <v>54</v>
      </c>
      <c r="X139" s="234" t="s">
        <v>140</v>
      </c>
      <c r="Y139" s="234" t="s">
        <v>203</v>
      </c>
      <c r="Z139" s="235">
        <v>1</v>
      </c>
      <c r="AA139" s="44" t="s">
        <v>57</v>
      </c>
      <c r="AB139" s="44" t="s">
        <v>55</v>
      </c>
      <c r="AC139" s="44" t="s">
        <v>82</v>
      </c>
      <c r="AD139" s="231"/>
      <c r="AE139" s="232" t="str">
        <f t="shared" ref="AE139:AE142" si="14">IF(AD139="","",+AD139)</f>
        <v/>
      </c>
      <c r="AF139" s="2143">
        <v>1</v>
      </c>
      <c r="AG139" s="234" t="s">
        <v>57</v>
      </c>
      <c r="AH139" s="234" t="s">
        <v>67</v>
      </c>
      <c r="AI139" s="234" t="s">
        <v>69</v>
      </c>
      <c r="AJ139" s="235">
        <v>1</v>
      </c>
      <c r="AK139" s="44" t="s">
        <v>57</v>
      </c>
      <c r="AL139" s="44" t="s">
        <v>67</v>
      </c>
      <c r="AM139" s="44" t="s">
        <v>69</v>
      </c>
      <c r="AN139" s="237" t="s">
        <v>129</v>
      </c>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238"/>
      <c r="DM139" s="238"/>
      <c r="DN139" s="238"/>
      <c r="DO139" s="238"/>
      <c r="DP139" s="238"/>
      <c r="DQ139" s="238"/>
      <c r="DR139" s="238"/>
      <c r="DS139" s="238"/>
      <c r="DT139" s="238"/>
      <c r="DU139" s="238"/>
      <c r="DV139" s="238"/>
      <c r="DW139" s="238"/>
      <c r="DX139" s="238"/>
      <c r="DY139" s="238"/>
      <c r="DZ139" s="238"/>
      <c r="EA139" s="238"/>
      <c r="EB139" s="238"/>
      <c r="EC139" s="238"/>
      <c r="ED139" s="238"/>
      <c r="EE139" s="238"/>
      <c r="EF139" s="238"/>
      <c r="EG139" s="238"/>
      <c r="EH139" s="238"/>
      <c r="EI139" s="238"/>
      <c r="EJ139" s="238"/>
      <c r="EK139" s="238"/>
      <c r="EL139" s="238"/>
      <c r="EM139" s="238"/>
      <c r="EN139" s="238"/>
      <c r="EO139" s="238"/>
      <c r="EP139" s="238"/>
      <c r="EQ139" s="238"/>
      <c r="ER139" s="238"/>
      <c r="ES139" s="238"/>
      <c r="ET139" s="238"/>
      <c r="EU139" s="238"/>
      <c r="EV139" s="238"/>
      <c r="EW139" s="238"/>
      <c r="EX139" s="238"/>
      <c r="EY139" s="238"/>
      <c r="EZ139" s="238"/>
      <c r="FA139" s="238"/>
      <c r="FB139" s="238"/>
      <c r="FC139" s="238"/>
      <c r="FD139" s="238"/>
      <c r="FE139" s="238"/>
      <c r="FF139" s="238"/>
      <c r="FG139" s="238"/>
      <c r="FH139" s="238"/>
      <c r="FI139" s="238"/>
      <c r="FJ139" s="238"/>
      <c r="FK139" s="238"/>
      <c r="FL139" s="238"/>
      <c r="FM139" s="238"/>
      <c r="FN139" s="238"/>
      <c r="FO139" s="238"/>
      <c r="FP139" s="238"/>
      <c r="FQ139" s="238"/>
      <c r="FR139" s="238"/>
      <c r="FS139" s="238"/>
      <c r="FT139" s="238"/>
      <c r="FU139" s="238"/>
      <c r="FV139" s="238"/>
      <c r="FW139" s="238"/>
      <c r="FX139" s="238"/>
      <c r="FY139" s="238"/>
      <c r="FZ139" s="238"/>
      <c r="GA139" s="238"/>
      <c r="GB139" s="238"/>
      <c r="GC139" s="238"/>
      <c r="GD139" s="238"/>
      <c r="GE139" s="238"/>
      <c r="GF139" s="238"/>
      <c r="GG139" s="238"/>
      <c r="GH139" s="238"/>
      <c r="GI139" s="238"/>
      <c r="GJ139" s="238"/>
      <c r="GK139" s="238"/>
      <c r="GL139" s="238"/>
      <c r="GM139" s="238"/>
      <c r="GN139" s="238"/>
      <c r="GO139" s="238"/>
      <c r="GP139" s="238"/>
      <c r="GQ139" s="238"/>
      <c r="GR139" s="238"/>
      <c r="GS139" s="238"/>
      <c r="GT139" s="238"/>
      <c r="GU139" s="238"/>
      <c r="GV139" s="238"/>
      <c r="GW139" s="238"/>
      <c r="GX139" s="238"/>
      <c r="GY139" s="238"/>
      <c r="GZ139" s="238"/>
      <c r="HA139" s="238"/>
      <c r="HB139" s="238"/>
      <c r="HC139" s="238"/>
      <c r="HD139" s="238"/>
      <c r="HE139" s="238"/>
      <c r="HF139" s="238"/>
      <c r="HG139" s="238"/>
      <c r="HH139" s="238"/>
      <c r="HI139" s="238"/>
      <c r="HJ139" s="238"/>
    </row>
    <row r="140" spans="1:246" s="342" customFormat="1" ht="76.5" x14ac:dyDescent="0.25">
      <c r="A140" s="2231"/>
      <c r="B140" s="2231" t="s">
        <v>278</v>
      </c>
      <c r="C140" s="337" t="s">
        <v>279</v>
      </c>
      <c r="D140" s="2232" t="s">
        <v>280</v>
      </c>
      <c r="E140" s="2214" t="s">
        <v>50</v>
      </c>
      <c r="F140" s="2236" t="s">
        <v>123</v>
      </c>
      <c r="G140" s="449" t="s">
        <v>51</v>
      </c>
      <c r="H140" s="2237"/>
      <c r="I140" s="224" t="s">
        <v>52</v>
      </c>
      <c r="J140" s="2140">
        <v>2</v>
      </c>
      <c r="K140" s="227" t="s">
        <v>281</v>
      </c>
      <c r="L140" s="227">
        <v>11</v>
      </c>
      <c r="M140" s="227"/>
      <c r="N140" s="2604"/>
      <c r="O140" s="2564"/>
      <c r="P140" s="229">
        <v>18</v>
      </c>
      <c r="Q140" s="229"/>
      <c r="R140" s="2212"/>
      <c r="S140" s="2212"/>
      <c r="T140" s="231"/>
      <c r="U140" s="232"/>
      <c r="V140" s="2143">
        <v>1</v>
      </c>
      <c r="W140" s="234" t="s">
        <v>54</v>
      </c>
      <c r="X140" s="234" t="s">
        <v>140</v>
      </c>
      <c r="Y140" s="234" t="s">
        <v>203</v>
      </c>
      <c r="Z140" s="235">
        <v>1</v>
      </c>
      <c r="AA140" s="44" t="s">
        <v>57</v>
      </c>
      <c r="AB140" s="44" t="s">
        <v>55</v>
      </c>
      <c r="AC140" s="44" t="s">
        <v>82</v>
      </c>
      <c r="AD140" s="231"/>
      <c r="AE140" s="232" t="str">
        <f t="shared" si="14"/>
        <v/>
      </c>
      <c r="AF140" s="2143">
        <v>1</v>
      </c>
      <c r="AG140" s="234" t="s">
        <v>57</v>
      </c>
      <c r="AH140" s="234" t="s">
        <v>55</v>
      </c>
      <c r="AI140" s="234" t="s">
        <v>82</v>
      </c>
      <c r="AJ140" s="235">
        <v>1</v>
      </c>
      <c r="AK140" s="44" t="s">
        <v>57</v>
      </c>
      <c r="AL140" s="44" t="s">
        <v>55</v>
      </c>
      <c r="AM140" s="44" t="s">
        <v>82</v>
      </c>
      <c r="AN140" s="237" t="s">
        <v>135</v>
      </c>
      <c r="AO140" s="340"/>
      <c r="AP140" s="340"/>
      <c r="AQ140" s="340"/>
      <c r="AR140" s="340"/>
      <c r="AS140" s="340"/>
      <c r="AT140" s="340"/>
      <c r="AU140" s="340"/>
      <c r="AV140" s="340"/>
      <c r="AW140" s="340"/>
      <c r="AX140" s="340"/>
      <c r="AY140" s="340"/>
      <c r="AZ140" s="340"/>
      <c r="BA140" s="340"/>
      <c r="BB140" s="340"/>
      <c r="BC140" s="340"/>
      <c r="BD140" s="340"/>
      <c r="BE140" s="340"/>
      <c r="BF140" s="340"/>
      <c r="BG140" s="340"/>
      <c r="BH140" s="340"/>
      <c r="BI140" s="340"/>
      <c r="BJ140" s="340"/>
      <c r="BK140" s="340"/>
      <c r="BL140" s="340"/>
      <c r="BM140" s="340"/>
      <c r="BN140" s="340"/>
      <c r="BO140" s="340"/>
      <c r="BP140" s="340"/>
      <c r="BQ140" s="340"/>
      <c r="BR140" s="340"/>
      <c r="BS140" s="340"/>
      <c r="BT140" s="340"/>
      <c r="BU140" s="340"/>
      <c r="BV140" s="340"/>
      <c r="BW140" s="340"/>
      <c r="BX140" s="340"/>
      <c r="BY140" s="340"/>
      <c r="BZ140" s="340"/>
      <c r="CA140" s="340"/>
      <c r="CB140" s="340"/>
      <c r="CC140" s="340"/>
      <c r="CD140" s="340"/>
      <c r="CE140" s="340"/>
      <c r="CF140" s="340"/>
      <c r="CG140" s="340"/>
      <c r="CH140" s="340"/>
      <c r="CI140" s="340"/>
      <c r="CJ140" s="340"/>
      <c r="CK140" s="340"/>
      <c r="CL140" s="340"/>
      <c r="CM140" s="340"/>
      <c r="CN140" s="340"/>
      <c r="CO140" s="340"/>
      <c r="CP140" s="340"/>
      <c r="CQ140" s="340"/>
      <c r="CR140" s="340"/>
      <c r="CS140" s="340"/>
      <c r="CT140" s="340"/>
      <c r="CU140" s="340"/>
      <c r="CV140" s="340"/>
      <c r="CW140" s="340"/>
      <c r="CX140" s="340"/>
      <c r="CY140" s="340"/>
      <c r="CZ140" s="340"/>
      <c r="DA140" s="340"/>
      <c r="DB140" s="340"/>
      <c r="DC140" s="340"/>
      <c r="DD140" s="340"/>
      <c r="DE140" s="340"/>
      <c r="DF140" s="340"/>
      <c r="DG140" s="340"/>
      <c r="DH140" s="340"/>
      <c r="DI140" s="340"/>
      <c r="DJ140" s="340"/>
      <c r="DK140" s="340"/>
      <c r="DL140" s="341"/>
      <c r="DM140" s="341"/>
      <c r="DN140" s="341"/>
      <c r="DO140" s="341"/>
      <c r="DP140" s="341"/>
      <c r="DQ140" s="341"/>
      <c r="DR140" s="341"/>
      <c r="DS140" s="341"/>
      <c r="DT140" s="341"/>
      <c r="DU140" s="341"/>
      <c r="DV140" s="341"/>
      <c r="DW140" s="341"/>
      <c r="DX140" s="341"/>
      <c r="DY140" s="341"/>
      <c r="DZ140" s="341"/>
      <c r="EA140" s="341"/>
      <c r="EB140" s="341"/>
      <c r="EC140" s="341"/>
      <c r="ED140" s="341"/>
      <c r="EE140" s="341"/>
      <c r="EF140" s="341"/>
      <c r="EG140" s="341"/>
      <c r="EH140" s="341"/>
      <c r="EI140" s="341"/>
      <c r="EJ140" s="341"/>
      <c r="EK140" s="341"/>
      <c r="EL140" s="341"/>
      <c r="EM140" s="341"/>
      <c r="EN140" s="341"/>
      <c r="EO140" s="341"/>
      <c r="EP140" s="341"/>
      <c r="EQ140" s="341"/>
      <c r="ER140" s="341"/>
      <c r="ES140" s="341"/>
      <c r="ET140" s="341"/>
      <c r="EU140" s="341"/>
      <c r="EV140" s="341"/>
      <c r="EW140" s="341"/>
      <c r="EX140" s="341"/>
      <c r="EY140" s="341"/>
      <c r="EZ140" s="341"/>
      <c r="FA140" s="341"/>
      <c r="FB140" s="341"/>
      <c r="FC140" s="341"/>
      <c r="FD140" s="341"/>
      <c r="FE140" s="341"/>
      <c r="FF140" s="341"/>
      <c r="FG140" s="341"/>
      <c r="FH140" s="341"/>
      <c r="FI140" s="341"/>
      <c r="FJ140" s="341"/>
      <c r="FK140" s="341"/>
      <c r="FL140" s="341"/>
      <c r="FM140" s="341"/>
      <c r="FN140" s="341"/>
      <c r="FO140" s="341"/>
      <c r="FP140" s="341"/>
      <c r="FQ140" s="341"/>
      <c r="FR140" s="341"/>
      <c r="FS140" s="341"/>
      <c r="FT140" s="341"/>
      <c r="FU140" s="341"/>
      <c r="FV140" s="341"/>
      <c r="FW140" s="341"/>
      <c r="FX140" s="341"/>
      <c r="FY140" s="341"/>
      <c r="FZ140" s="341"/>
      <c r="GA140" s="341"/>
      <c r="GB140" s="341"/>
      <c r="GC140" s="341"/>
      <c r="GD140" s="341"/>
      <c r="GE140" s="341"/>
      <c r="GF140" s="341"/>
      <c r="GG140" s="341"/>
      <c r="GH140" s="341"/>
      <c r="GI140" s="341"/>
      <c r="GJ140" s="341"/>
      <c r="GK140" s="341"/>
      <c r="GL140" s="341"/>
      <c r="GM140" s="341"/>
      <c r="GN140" s="341"/>
      <c r="GO140" s="341"/>
      <c r="GP140" s="341"/>
      <c r="GQ140" s="341"/>
      <c r="GR140" s="341"/>
      <c r="GS140" s="341"/>
      <c r="GT140" s="341"/>
      <c r="GU140" s="341"/>
      <c r="GV140" s="341"/>
      <c r="GW140" s="341"/>
      <c r="GX140" s="341"/>
      <c r="GY140" s="341"/>
      <c r="GZ140" s="341"/>
      <c r="HA140" s="341"/>
      <c r="HB140" s="341"/>
      <c r="HC140" s="341"/>
      <c r="HD140" s="341"/>
      <c r="HE140" s="341"/>
      <c r="HF140" s="341"/>
      <c r="HG140" s="341"/>
      <c r="HH140" s="341"/>
      <c r="HI140" s="341"/>
      <c r="HJ140" s="341"/>
    </row>
    <row r="141" spans="1:246" s="342" customFormat="1" ht="25.5" x14ac:dyDescent="0.25">
      <c r="A141" s="2231"/>
      <c r="B141" s="2231" t="s">
        <v>136</v>
      </c>
      <c r="C141" s="337" t="s">
        <v>137</v>
      </c>
      <c r="D141" s="2232" t="str">
        <f>IF(OR(D106="",D106=0),"",D106)</f>
        <v/>
      </c>
      <c r="E141" s="2214" t="str">
        <f t="shared" ref="E141:AN141" si="15">IF(OR(E106="",E106=0),"",E106)</f>
        <v>UE TRONC COMMUN</v>
      </c>
      <c r="F141" s="2236" t="str">
        <f t="shared" si="15"/>
        <v>L2 LLCER</v>
      </c>
      <c r="G141" s="449" t="str">
        <f t="shared" si="15"/>
        <v>LLCER</v>
      </c>
      <c r="H141" s="2237" t="str">
        <f t="shared" si="15"/>
        <v/>
      </c>
      <c r="I141" s="224" t="str">
        <f t="shared" si="15"/>
        <v>2</v>
      </c>
      <c r="J141" s="2140">
        <f t="shared" si="15"/>
        <v>2</v>
      </c>
      <c r="K141" s="227" t="str">
        <f t="shared" si="15"/>
        <v>NATANSON Brigitte
SERPOLLET Noëlle</v>
      </c>
      <c r="L141" s="227" t="str">
        <f t="shared" si="15"/>
        <v>09</v>
      </c>
      <c r="M141" s="227" t="str">
        <f t="shared" si="15"/>
        <v/>
      </c>
      <c r="N141" s="2604" t="str">
        <f t="shared" si="15"/>
        <v/>
      </c>
      <c r="O141" s="2564"/>
      <c r="P141" s="229">
        <f t="shared" ref="P141" si="16">IF(OR(P106="",P106=0),"",P106)</f>
        <v>15</v>
      </c>
      <c r="Q141" s="229"/>
      <c r="R141" s="2212" t="str">
        <f t="shared" ref="R141" si="17">IF(OR(R106="",R106=0),"",R106)</f>
        <v/>
      </c>
      <c r="S141" s="2212" t="str">
        <f t="shared" si="15"/>
        <v/>
      </c>
      <c r="T141" s="231"/>
      <c r="U141" s="232"/>
      <c r="V141" s="2143">
        <f t="shared" si="15"/>
        <v>1</v>
      </c>
      <c r="W141" s="234" t="str">
        <f t="shared" si="15"/>
        <v>CC</v>
      </c>
      <c r="X141" s="234" t="str">
        <f t="shared" si="15"/>
        <v>écrit et oral</v>
      </c>
      <c r="Y141" s="234" t="str">
        <f t="shared" si="15"/>
        <v>2 écrits 1h30 et 1 oral 15 min</v>
      </c>
      <c r="Z141" s="235">
        <f t="shared" si="15"/>
        <v>1</v>
      </c>
      <c r="AA141" s="44" t="str">
        <f t="shared" si="15"/>
        <v>CT</v>
      </c>
      <c r="AB141" s="44" t="str">
        <f t="shared" si="15"/>
        <v>écrit</v>
      </c>
      <c r="AC141" s="44" t="str">
        <f t="shared" si="15"/>
        <v>2h00</v>
      </c>
      <c r="AD141" s="231" t="str">
        <f t="shared" ref="AD141" si="18">IF(AD106="","",AD106)</f>
        <v/>
      </c>
      <c r="AE141" s="232" t="str">
        <f t="shared" si="14"/>
        <v/>
      </c>
      <c r="AF141" s="2143">
        <f t="shared" si="15"/>
        <v>1</v>
      </c>
      <c r="AG141" s="234" t="str">
        <f t="shared" si="15"/>
        <v>CT</v>
      </c>
      <c r="AH141" s="234" t="str">
        <f t="shared" si="15"/>
        <v>écrit</v>
      </c>
      <c r="AI141" s="234" t="str">
        <f t="shared" si="15"/>
        <v>2h00</v>
      </c>
      <c r="AJ141" s="235">
        <f t="shared" si="15"/>
        <v>1</v>
      </c>
      <c r="AK141" s="44" t="str">
        <f t="shared" si="15"/>
        <v>CT</v>
      </c>
      <c r="AL141" s="44" t="str">
        <f t="shared" si="15"/>
        <v>écrit</v>
      </c>
      <c r="AM141" s="44" t="str">
        <f t="shared" si="15"/>
        <v>2h00</v>
      </c>
      <c r="AN141" s="237" t="str">
        <f t="shared" si="15"/>
        <v/>
      </c>
      <c r="AO141" s="340"/>
      <c r="AP141" s="340"/>
      <c r="AQ141" s="340"/>
      <c r="AR141" s="340"/>
      <c r="AS141" s="340"/>
      <c r="AT141" s="340"/>
      <c r="AU141" s="340"/>
      <c r="AV141" s="340"/>
      <c r="AW141" s="340"/>
      <c r="AX141" s="340"/>
      <c r="AY141" s="340"/>
      <c r="AZ141" s="340"/>
      <c r="BA141" s="340"/>
      <c r="BB141" s="340"/>
      <c r="BC141" s="340"/>
      <c r="BD141" s="340"/>
      <c r="BE141" s="340"/>
      <c r="BF141" s="340"/>
      <c r="BG141" s="340"/>
      <c r="BH141" s="340"/>
      <c r="BI141" s="340"/>
      <c r="BJ141" s="340"/>
      <c r="BK141" s="340"/>
      <c r="BL141" s="340"/>
      <c r="BM141" s="340"/>
      <c r="BN141" s="340"/>
      <c r="BO141" s="340"/>
      <c r="BP141" s="340"/>
      <c r="BQ141" s="340"/>
      <c r="BR141" s="340"/>
      <c r="BS141" s="340"/>
      <c r="BT141" s="340"/>
      <c r="BU141" s="340"/>
      <c r="BV141" s="340"/>
      <c r="BW141" s="340"/>
      <c r="BX141" s="340"/>
      <c r="BY141" s="340"/>
      <c r="BZ141" s="340"/>
      <c r="CA141" s="340"/>
      <c r="CB141" s="340"/>
      <c r="CC141" s="340"/>
      <c r="CD141" s="340"/>
      <c r="CE141" s="340"/>
      <c r="CF141" s="340"/>
      <c r="CG141" s="340"/>
      <c r="CH141" s="340"/>
      <c r="CI141" s="340"/>
      <c r="CJ141" s="340"/>
      <c r="CK141" s="340"/>
      <c r="CL141" s="340"/>
      <c r="CM141" s="340"/>
      <c r="CN141" s="340"/>
      <c r="CO141" s="340"/>
      <c r="CP141" s="340"/>
      <c r="CQ141" s="340"/>
      <c r="CR141" s="340"/>
      <c r="CS141" s="340"/>
      <c r="CT141" s="340"/>
      <c r="CU141" s="340"/>
      <c r="CV141" s="340"/>
      <c r="CW141" s="340"/>
      <c r="CX141" s="340"/>
      <c r="CY141" s="340"/>
      <c r="CZ141" s="340"/>
      <c r="DA141" s="340"/>
      <c r="DB141" s="340"/>
      <c r="DC141" s="340"/>
      <c r="DD141" s="340"/>
      <c r="DE141" s="340"/>
      <c r="DF141" s="340"/>
      <c r="DG141" s="340"/>
      <c r="DH141" s="340"/>
      <c r="DI141" s="340"/>
      <c r="DJ141" s="340"/>
      <c r="DK141" s="340"/>
      <c r="DL141" s="341"/>
      <c r="DM141" s="341"/>
      <c r="DN141" s="341"/>
      <c r="DO141" s="341"/>
      <c r="DP141" s="341"/>
      <c r="DQ141" s="341"/>
      <c r="DR141" s="341"/>
      <c r="DS141" s="341"/>
      <c r="DT141" s="341"/>
      <c r="DU141" s="341"/>
      <c r="DV141" s="341"/>
      <c r="DW141" s="341"/>
      <c r="DX141" s="341"/>
      <c r="DY141" s="341"/>
      <c r="DZ141" s="341"/>
      <c r="EA141" s="341"/>
      <c r="EB141" s="341"/>
      <c r="EC141" s="341"/>
      <c r="ED141" s="341"/>
      <c r="EE141" s="341"/>
      <c r="EF141" s="341"/>
      <c r="EG141" s="341"/>
      <c r="EH141" s="341"/>
      <c r="EI141" s="341"/>
      <c r="EJ141" s="341"/>
      <c r="EK141" s="341"/>
      <c r="EL141" s="341"/>
      <c r="EM141" s="341"/>
      <c r="EN141" s="341"/>
      <c r="EO141" s="341"/>
      <c r="EP141" s="341"/>
      <c r="EQ141" s="341"/>
      <c r="ER141" s="341"/>
      <c r="ES141" s="341"/>
      <c r="ET141" s="341"/>
      <c r="EU141" s="341"/>
      <c r="EV141" s="341"/>
      <c r="EW141" s="341"/>
      <c r="EX141" s="341"/>
      <c r="EY141" s="341"/>
      <c r="EZ141" s="341"/>
      <c r="FA141" s="341"/>
      <c r="FB141" s="341"/>
      <c r="FC141" s="341"/>
      <c r="FD141" s="341"/>
      <c r="FE141" s="341"/>
      <c r="FF141" s="341"/>
      <c r="FG141" s="341"/>
      <c r="FH141" s="341"/>
      <c r="FI141" s="341"/>
      <c r="FJ141" s="341"/>
      <c r="FK141" s="341"/>
      <c r="FL141" s="341"/>
      <c r="FM141" s="341"/>
      <c r="FN141" s="341"/>
      <c r="FO141" s="341"/>
      <c r="FP141" s="341"/>
      <c r="FQ141" s="341"/>
      <c r="FR141" s="341"/>
      <c r="FS141" s="341"/>
      <c r="FT141" s="341"/>
      <c r="FU141" s="341"/>
      <c r="FV141" s="341"/>
      <c r="FW141" s="341"/>
      <c r="FX141" s="341"/>
      <c r="FY141" s="341"/>
      <c r="FZ141" s="341"/>
      <c r="GA141" s="341"/>
      <c r="GB141" s="341"/>
      <c r="GC141" s="341"/>
      <c r="GD141" s="341"/>
      <c r="GE141" s="341"/>
      <c r="GF141" s="341"/>
      <c r="GG141" s="341"/>
      <c r="GH141" s="341"/>
      <c r="GI141" s="341"/>
      <c r="GJ141" s="341"/>
      <c r="GK141" s="341"/>
      <c r="GL141" s="341"/>
      <c r="GM141" s="341"/>
      <c r="GN141" s="341"/>
      <c r="GO141" s="341"/>
      <c r="GP141" s="341"/>
      <c r="GQ141" s="341"/>
      <c r="GR141" s="341"/>
      <c r="GS141" s="341"/>
      <c r="GT141" s="341"/>
      <c r="GU141" s="341"/>
      <c r="GV141" s="341"/>
      <c r="GW141" s="341"/>
      <c r="GX141" s="341"/>
      <c r="GY141" s="341"/>
      <c r="GZ141" s="341"/>
      <c r="HA141" s="341"/>
      <c r="HB141" s="341"/>
      <c r="HC141" s="341"/>
      <c r="HD141" s="341"/>
      <c r="HE141" s="341"/>
      <c r="HF141" s="341"/>
      <c r="HG141" s="341"/>
      <c r="HH141" s="341"/>
      <c r="HI141" s="341"/>
      <c r="HJ141" s="341"/>
    </row>
    <row r="142" spans="1:246" s="342" customFormat="1" ht="76.5" x14ac:dyDescent="0.25">
      <c r="A142" s="2231"/>
      <c r="B142" s="2231" t="s">
        <v>282</v>
      </c>
      <c r="C142" s="337" t="s">
        <v>283</v>
      </c>
      <c r="D142" s="2232" t="s">
        <v>284</v>
      </c>
      <c r="E142" s="2214" t="s">
        <v>149</v>
      </c>
      <c r="F142" s="2236" t="s">
        <v>285</v>
      </c>
      <c r="G142" s="449" t="s">
        <v>286</v>
      </c>
      <c r="H142" s="2237" t="s">
        <v>287</v>
      </c>
      <c r="I142" s="451" t="s">
        <v>52</v>
      </c>
      <c r="J142" s="2238">
        <v>2</v>
      </c>
      <c r="K142" s="227" t="s">
        <v>288</v>
      </c>
      <c r="L142" s="227" t="str">
        <f>"08"</f>
        <v>08</v>
      </c>
      <c r="M142" s="227"/>
      <c r="N142" s="2604"/>
      <c r="O142" s="2564"/>
      <c r="P142" s="229">
        <v>18</v>
      </c>
      <c r="Q142" s="229"/>
      <c r="R142" s="2212"/>
      <c r="S142" s="2212"/>
      <c r="T142" s="231"/>
      <c r="U142" s="232"/>
      <c r="V142" s="2143">
        <v>1</v>
      </c>
      <c r="W142" s="234" t="s">
        <v>54</v>
      </c>
      <c r="X142" s="234"/>
      <c r="Y142" s="234"/>
      <c r="Z142" s="235">
        <v>1</v>
      </c>
      <c r="AA142" s="44" t="s">
        <v>57</v>
      </c>
      <c r="AB142" s="44" t="s">
        <v>55</v>
      </c>
      <c r="AC142" s="44" t="s">
        <v>82</v>
      </c>
      <c r="AD142" s="231"/>
      <c r="AE142" s="232" t="str">
        <f t="shared" si="14"/>
        <v/>
      </c>
      <c r="AF142" s="2143">
        <v>1</v>
      </c>
      <c r="AG142" s="234" t="s">
        <v>57</v>
      </c>
      <c r="AH142" s="234" t="s">
        <v>55</v>
      </c>
      <c r="AI142" s="234" t="s">
        <v>82</v>
      </c>
      <c r="AJ142" s="235">
        <v>1</v>
      </c>
      <c r="AK142" s="44" t="s">
        <v>57</v>
      </c>
      <c r="AL142" s="44" t="s">
        <v>55</v>
      </c>
      <c r="AM142" s="44" t="s">
        <v>82</v>
      </c>
      <c r="AN142" s="237" t="s">
        <v>289</v>
      </c>
      <c r="AO142" s="340"/>
      <c r="AP142" s="340"/>
      <c r="AQ142" s="340"/>
      <c r="AR142" s="340"/>
      <c r="AS142" s="340"/>
      <c r="AT142" s="340"/>
      <c r="AU142" s="340"/>
      <c r="AV142" s="340"/>
      <c r="AW142" s="340"/>
      <c r="AX142" s="340"/>
      <c r="AY142" s="340"/>
      <c r="AZ142" s="340"/>
      <c r="BA142" s="340"/>
      <c r="BB142" s="340"/>
      <c r="BC142" s="340"/>
      <c r="BD142" s="340"/>
      <c r="BE142" s="340"/>
      <c r="BF142" s="340"/>
      <c r="BG142" s="340"/>
      <c r="BH142" s="340"/>
      <c r="BI142" s="340"/>
      <c r="BJ142" s="340"/>
      <c r="BK142" s="340"/>
      <c r="BL142" s="340"/>
      <c r="BM142" s="340"/>
      <c r="BN142" s="340"/>
      <c r="BO142" s="340"/>
      <c r="BP142" s="340"/>
      <c r="BQ142" s="340"/>
      <c r="BR142" s="340"/>
      <c r="BS142" s="340"/>
      <c r="BT142" s="340"/>
      <c r="BU142" s="340"/>
      <c r="BV142" s="340"/>
      <c r="BW142" s="340"/>
      <c r="BX142" s="340"/>
      <c r="BY142" s="340"/>
      <c r="BZ142" s="340"/>
      <c r="CA142" s="340"/>
      <c r="CB142" s="340"/>
      <c r="CC142" s="340"/>
      <c r="CD142" s="340"/>
      <c r="CE142" s="340"/>
      <c r="CF142" s="340"/>
      <c r="CG142" s="340"/>
      <c r="CH142" s="340"/>
      <c r="CI142" s="340"/>
      <c r="CJ142" s="340"/>
      <c r="CK142" s="340"/>
      <c r="CL142" s="340"/>
      <c r="CM142" s="340"/>
      <c r="CN142" s="340"/>
      <c r="CO142" s="340"/>
      <c r="CP142" s="340"/>
      <c r="CQ142" s="340"/>
      <c r="CR142" s="340"/>
      <c r="CS142" s="340"/>
      <c r="CT142" s="340"/>
      <c r="CU142" s="340"/>
      <c r="CV142" s="340"/>
      <c r="CW142" s="340"/>
      <c r="CX142" s="340"/>
      <c r="CY142" s="340"/>
      <c r="CZ142" s="340"/>
      <c r="DA142" s="340"/>
      <c r="DB142" s="340"/>
      <c r="DC142" s="340"/>
      <c r="DD142" s="340"/>
      <c r="DE142" s="340"/>
      <c r="DF142" s="340"/>
      <c r="DG142" s="340"/>
      <c r="DH142" s="340"/>
      <c r="DI142" s="340"/>
      <c r="DJ142" s="340"/>
      <c r="DK142" s="340"/>
      <c r="DL142" s="341"/>
      <c r="DM142" s="341"/>
      <c r="DN142" s="341"/>
      <c r="DO142" s="341"/>
      <c r="DP142" s="341"/>
      <c r="DQ142" s="341"/>
      <c r="DR142" s="341"/>
      <c r="DS142" s="341"/>
      <c r="DT142" s="341"/>
      <c r="DU142" s="341"/>
      <c r="DV142" s="341"/>
      <c r="DW142" s="341"/>
      <c r="DX142" s="341"/>
      <c r="DY142" s="341"/>
      <c r="DZ142" s="341"/>
      <c r="EA142" s="341"/>
      <c r="EB142" s="341"/>
      <c r="EC142" s="341"/>
      <c r="ED142" s="341"/>
      <c r="EE142" s="341"/>
      <c r="EF142" s="341"/>
      <c r="EG142" s="341"/>
      <c r="EH142" s="341"/>
      <c r="EI142" s="341"/>
      <c r="EJ142" s="341"/>
      <c r="EK142" s="341"/>
      <c r="EL142" s="341"/>
      <c r="EM142" s="341"/>
      <c r="EN142" s="341"/>
      <c r="EO142" s="341"/>
      <c r="EP142" s="341"/>
      <c r="EQ142" s="341"/>
      <c r="ER142" s="341"/>
      <c r="ES142" s="341"/>
      <c r="ET142" s="341"/>
      <c r="EU142" s="341"/>
      <c r="EV142" s="341"/>
      <c r="EW142" s="341"/>
      <c r="EX142" s="341"/>
      <c r="EY142" s="341"/>
      <c r="EZ142" s="341"/>
      <c r="FA142" s="341"/>
      <c r="FB142" s="341"/>
      <c r="FC142" s="341"/>
      <c r="FD142" s="341"/>
      <c r="FE142" s="341"/>
      <c r="FF142" s="341"/>
      <c r="FG142" s="341"/>
      <c r="FH142" s="341"/>
      <c r="FI142" s="341"/>
      <c r="FJ142" s="341"/>
      <c r="FK142" s="341"/>
      <c r="FL142" s="341"/>
      <c r="FM142" s="341"/>
      <c r="FN142" s="341"/>
      <c r="FO142" s="341"/>
      <c r="FP142" s="341"/>
      <c r="FQ142" s="341"/>
      <c r="FR142" s="341"/>
      <c r="FS142" s="341"/>
      <c r="FT142" s="341"/>
      <c r="FU142" s="341"/>
      <c r="FV142" s="341"/>
      <c r="FW142" s="341"/>
      <c r="FX142" s="341"/>
      <c r="FY142" s="341"/>
      <c r="FZ142" s="341"/>
      <c r="GA142" s="341"/>
      <c r="GB142" s="341"/>
      <c r="GC142" s="341"/>
      <c r="GD142" s="341"/>
      <c r="GE142" s="341"/>
      <c r="GF142" s="341"/>
      <c r="GG142" s="341"/>
      <c r="GH142" s="341"/>
      <c r="GI142" s="341"/>
      <c r="GJ142" s="341"/>
      <c r="GK142" s="341"/>
      <c r="GL142" s="341"/>
      <c r="GM142" s="341"/>
      <c r="GN142" s="341"/>
      <c r="GO142" s="341"/>
      <c r="GP142" s="341"/>
      <c r="GQ142" s="341"/>
      <c r="GR142" s="341"/>
      <c r="GS142" s="341"/>
      <c r="GT142" s="341"/>
      <c r="GU142" s="341"/>
      <c r="GV142" s="341"/>
      <c r="GW142" s="341"/>
      <c r="GX142" s="341"/>
      <c r="GY142" s="341"/>
      <c r="GZ142" s="341"/>
      <c r="HA142" s="341"/>
      <c r="HB142" s="341"/>
      <c r="HC142" s="341"/>
      <c r="HD142" s="341"/>
      <c r="HE142" s="341"/>
      <c r="HF142" s="341"/>
      <c r="HG142" s="341"/>
      <c r="HH142" s="341"/>
      <c r="HI142" s="341"/>
      <c r="HJ142" s="341"/>
    </row>
    <row r="143" spans="1:246" s="471" customFormat="1" ht="8.25" customHeight="1" x14ac:dyDescent="0.25">
      <c r="A143" s="453"/>
      <c r="B143" s="453"/>
      <c r="C143" s="454"/>
      <c r="D143" s="226"/>
      <c r="E143" s="455"/>
      <c r="F143" s="455"/>
      <c r="G143" s="456"/>
      <c r="H143" s="457"/>
      <c r="I143" s="458"/>
      <c r="J143" s="2239"/>
      <c r="K143" s="458"/>
      <c r="L143" s="458"/>
      <c r="M143" s="458"/>
      <c r="N143" s="2240"/>
      <c r="O143" s="2555"/>
      <c r="P143" s="461"/>
      <c r="Q143" s="461"/>
      <c r="R143" s="461"/>
      <c r="S143" s="461"/>
      <c r="T143" s="463"/>
      <c r="U143" s="464"/>
      <c r="V143" s="466"/>
      <c r="W143" s="455"/>
      <c r="X143" s="455"/>
      <c r="Y143" s="455"/>
      <c r="Z143" s="466"/>
      <c r="AA143" s="455"/>
      <c r="AB143" s="455"/>
      <c r="AC143" s="455"/>
      <c r="AD143" s="468"/>
      <c r="AE143" s="469"/>
      <c r="AF143" s="466"/>
      <c r="AG143" s="455"/>
      <c r="AH143" s="455"/>
      <c r="AI143" s="455"/>
      <c r="AJ143" s="466"/>
      <c r="AK143" s="455"/>
      <c r="AL143" s="455"/>
      <c r="AM143" s="455"/>
      <c r="AN143" s="470"/>
      <c r="AO143" s="340"/>
      <c r="AP143" s="340"/>
      <c r="AQ143" s="340"/>
      <c r="AR143" s="340"/>
      <c r="AS143" s="340"/>
      <c r="AT143" s="340"/>
      <c r="AU143" s="340"/>
      <c r="AV143" s="340"/>
      <c r="AW143" s="340"/>
      <c r="AX143" s="340"/>
      <c r="AY143" s="340"/>
      <c r="AZ143" s="340"/>
      <c r="BA143" s="340"/>
      <c r="BB143" s="340"/>
      <c r="BC143" s="340"/>
      <c r="BD143" s="340"/>
      <c r="BE143" s="340"/>
      <c r="BF143" s="340"/>
      <c r="BG143" s="340"/>
      <c r="BH143" s="340"/>
      <c r="BI143" s="340"/>
      <c r="BJ143" s="340"/>
      <c r="BK143" s="340"/>
      <c r="BL143" s="340"/>
      <c r="BM143" s="340"/>
      <c r="BN143" s="340"/>
      <c r="BO143" s="340"/>
      <c r="BP143" s="340"/>
      <c r="BQ143" s="340"/>
      <c r="BR143" s="340"/>
      <c r="BS143" s="340"/>
      <c r="BT143" s="340"/>
      <c r="BU143" s="340"/>
      <c r="BV143" s="340"/>
      <c r="BW143" s="340"/>
      <c r="BX143" s="340"/>
      <c r="BY143" s="340"/>
      <c r="BZ143" s="340"/>
      <c r="CA143" s="340"/>
      <c r="CB143" s="340"/>
      <c r="CC143" s="340"/>
      <c r="CD143" s="340"/>
      <c r="CE143" s="340"/>
      <c r="CF143" s="340"/>
      <c r="CG143" s="340"/>
      <c r="CH143" s="340"/>
      <c r="CI143" s="340"/>
      <c r="CJ143" s="340"/>
      <c r="CK143" s="340"/>
      <c r="CL143" s="340"/>
      <c r="CM143" s="340"/>
      <c r="CN143" s="340"/>
      <c r="CO143" s="340"/>
      <c r="CP143" s="340"/>
      <c r="CQ143" s="340"/>
      <c r="CR143" s="340"/>
      <c r="CS143" s="340"/>
      <c r="CT143" s="340"/>
      <c r="CU143" s="340"/>
      <c r="CV143" s="340"/>
      <c r="CW143" s="340"/>
      <c r="CX143" s="340"/>
      <c r="CY143" s="340"/>
      <c r="CZ143" s="340"/>
      <c r="DA143" s="340"/>
      <c r="DB143" s="340"/>
      <c r="DC143" s="340"/>
      <c r="DD143" s="340"/>
      <c r="DE143" s="340"/>
      <c r="DF143" s="340"/>
      <c r="DG143" s="340"/>
      <c r="DH143" s="340"/>
      <c r="DI143" s="340"/>
      <c r="DJ143" s="340"/>
      <c r="DK143" s="340"/>
      <c r="DL143" s="340"/>
      <c r="DM143" s="340"/>
      <c r="DN143" s="340"/>
      <c r="DO143" s="340"/>
      <c r="DP143" s="340"/>
      <c r="DQ143" s="340"/>
      <c r="DR143" s="340"/>
      <c r="DS143" s="340"/>
      <c r="DT143" s="340"/>
      <c r="DU143" s="340"/>
      <c r="DV143" s="340"/>
      <c r="DW143" s="340"/>
      <c r="DX143" s="340"/>
      <c r="DY143" s="340"/>
      <c r="DZ143" s="340"/>
      <c r="EA143" s="340"/>
      <c r="EB143" s="340"/>
      <c r="EC143" s="340"/>
      <c r="ED143" s="340"/>
      <c r="EE143" s="340"/>
      <c r="EF143" s="340"/>
      <c r="EG143" s="340"/>
      <c r="EH143" s="340"/>
      <c r="EI143" s="340"/>
      <c r="EJ143" s="340"/>
      <c r="EK143" s="340"/>
      <c r="EL143" s="340"/>
      <c r="EM143" s="340"/>
      <c r="EN143" s="340"/>
      <c r="EO143" s="340"/>
      <c r="EP143" s="340"/>
      <c r="EQ143" s="340"/>
      <c r="ER143" s="340"/>
      <c r="ES143" s="340"/>
      <c r="ET143" s="340"/>
      <c r="EU143" s="340"/>
      <c r="EV143" s="340"/>
      <c r="EW143" s="340"/>
      <c r="EX143" s="340"/>
      <c r="EY143" s="340"/>
      <c r="EZ143" s="340"/>
      <c r="FA143" s="340"/>
      <c r="FB143" s="340"/>
      <c r="FC143" s="340"/>
      <c r="FD143" s="340"/>
      <c r="FE143" s="340"/>
      <c r="FF143" s="340"/>
      <c r="FG143" s="340"/>
      <c r="FH143" s="340"/>
      <c r="FI143" s="340"/>
      <c r="FJ143" s="340"/>
      <c r="FK143" s="340"/>
      <c r="FL143" s="340"/>
      <c r="FM143" s="340"/>
      <c r="FN143" s="340"/>
      <c r="FO143" s="340"/>
      <c r="FP143" s="340"/>
      <c r="FQ143" s="340"/>
      <c r="FR143" s="340"/>
      <c r="FS143" s="340"/>
      <c r="FT143" s="340"/>
      <c r="FU143" s="340"/>
      <c r="FV143" s="340"/>
      <c r="FW143" s="340"/>
      <c r="FX143" s="340"/>
      <c r="FY143" s="340"/>
      <c r="FZ143" s="340"/>
      <c r="GA143" s="340"/>
      <c r="GB143" s="340"/>
      <c r="GC143" s="340"/>
      <c r="GD143" s="340"/>
      <c r="GE143" s="340"/>
      <c r="GF143" s="340"/>
      <c r="GG143" s="340"/>
      <c r="GH143" s="340"/>
      <c r="GI143" s="340"/>
      <c r="GJ143" s="340"/>
      <c r="GK143" s="340"/>
      <c r="GL143" s="340"/>
      <c r="GM143" s="340"/>
      <c r="GN143" s="340"/>
      <c r="GO143" s="340"/>
      <c r="GP143" s="340"/>
      <c r="GQ143" s="340"/>
      <c r="GR143" s="340"/>
      <c r="GS143" s="340"/>
      <c r="GT143" s="340"/>
      <c r="GU143" s="340"/>
      <c r="GV143" s="340"/>
      <c r="GW143" s="340"/>
      <c r="GX143" s="340"/>
      <c r="GY143" s="340"/>
      <c r="GZ143" s="340"/>
      <c r="HA143" s="340"/>
      <c r="HB143" s="340"/>
      <c r="HC143" s="340"/>
      <c r="HD143" s="340"/>
      <c r="HE143" s="340"/>
      <c r="HF143" s="340"/>
      <c r="HG143" s="340"/>
      <c r="HH143" s="340"/>
      <c r="HI143" s="340"/>
      <c r="HJ143" s="340"/>
    </row>
    <row r="144" spans="1:246" ht="30.75" customHeight="1" x14ac:dyDescent="0.25">
      <c r="A144" s="309" t="s">
        <v>290</v>
      </c>
      <c r="B144" s="309" t="s">
        <v>291</v>
      </c>
      <c r="C144" s="310" t="s">
        <v>292</v>
      </c>
      <c r="D144" s="2241" t="s">
        <v>293</v>
      </c>
      <c r="E144" s="2242" t="s">
        <v>144</v>
      </c>
      <c r="F144" s="2242"/>
      <c r="G144" s="2243"/>
      <c r="H144" s="2244"/>
      <c r="I144" s="2245">
        <f>+I145+I146</f>
        <v>6</v>
      </c>
      <c r="J144" s="2245">
        <f>+J145+J146</f>
        <v>6</v>
      </c>
      <c r="K144" s="2246"/>
      <c r="L144" s="2246"/>
      <c r="M144" s="2246"/>
      <c r="N144" s="2247"/>
      <c r="O144" s="2538"/>
      <c r="P144" s="2247"/>
      <c r="Q144" s="2247"/>
      <c r="R144" s="2247"/>
      <c r="S144" s="2247"/>
      <c r="T144" s="317"/>
      <c r="U144" s="318"/>
      <c r="V144" s="2248"/>
      <c r="W144" s="2248"/>
      <c r="X144" s="2249"/>
      <c r="Y144" s="2250"/>
      <c r="Z144" s="2249"/>
      <c r="AA144" s="2249"/>
      <c r="AB144" s="2249"/>
      <c r="AC144" s="2249"/>
      <c r="AD144" s="324"/>
      <c r="AE144" s="325"/>
      <c r="AF144" s="2249"/>
      <c r="AG144" s="2249"/>
      <c r="AH144" s="2249"/>
      <c r="AI144" s="2249"/>
      <c r="AJ144" s="2249"/>
      <c r="AK144" s="2249"/>
      <c r="AL144" s="2249"/>
      <c r="AM144" s="2249"/>
      <c r="AN144" s="2251"/>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row>
    <row r="145" spans="1:246" s="239" customFormat="1" ht="84" customHeight="1" x14ac:dyDescent="0.25">
      <c r="A145" s="2252"/>
      <c r="B145" s="2252" t="s">
        <v>146</v>
      </c>
      <c r="C145" s="2253" t="s">
        <v>147</v>
      </c>
      <c r="D145" s="2213" t="str">
        <f>IF(D108="","",D108)</f>
        <v>LOL3D7B
LOL3E7D
LOL3H7C</v>
      </c>
      <c r="E145" s="2214" t="str">
        <f t="shared" ref="E145:H145" si="19">IF(E108="","",E108)</f>
        <v>UE spécialisation</v>
      </c>
      <c r="F145" s="2214" t="str">
        <f t="shared" si="19"/>
        <v>ESPE- L2 LEA parc. MEEF 2 et MEF FLM-FLE, L2 LLCER parc. MEEF 2 et MEF FLM-FLE, L2 Lettres, L2 Histoire parc. MEEF, L2 Géo parc. MEEF, L2 SDL parc. MEF FLM-FLE et LSF</v>
      </c>
      <c r="G145" s="2216" t="str">
        <f t="shared" si="19"/>
        <v>INSPE</v>
      </c>
      <c r="H145" s="2214" t="str">
        <f t="shared" si="19"/>
        <v/>
      </c>
      <c r="I145" s="224" t="s">
        <v>74</v>
      </c>
      <c r="J145" s="2140">
        <v>3</v>
      </c>
      <c r="K145" s="2214" t="str">
        <f t="shared" ref="K145:AN145" si="20">IF(K108="","",K108)</f>
        <v>QUITTELIER Sylvie</v>
      </c>
      <c r="L145" s="2214">
        <f t="shared" si="20"/>
        <v>70</v>
      </c>
      <c r="M145" s="2214">
        <f t="shared" si="20"/>
        <v>79</v>
      </c>
      <c r="N145" s="2214">
        <f t="shared" si="20"/>
        <v>20</v>
      </c>
      <c r="O145" s="1010"/>
      <c r="P145" s="2214" t="str">
        <f t="shared" ref="P145" si="21">IF(P108="","",P108)</f>
        <v/>
      </c>
      <c r="Q145" s="2214" t="str">
        <f t="shared" si="20"/>
        <v/>
      </c>
      <c r="R145" s="2214" t="str">
        <f t="shared" ref="R145" si="22">IF(R108="","",R108)</f>
        <v/>
      </c>
      <c r="S145" s="2214" t="str">
        <f t="shared" si="20"/>
        <v/>
      </c>
      <c r="T145" s="231"/>
      <c r="U145" s="232"/>
      <c r="V145" s="2143">
        <f t="shared" si="20"/>
        <v>1</v>
      </c>
      <c r="W145" s="234" t="str">
        <f t="shared" si="20"/>
        <v>CC</v>
      </c>
      <c r="X145" s="234" t="str">
        <f t="shared" si="20"/>
        <v>Ecrit</v>
      </c>
      <c r="Y145" s="234" t="str">
        <f t="shared" si="20"/>
        <v/>
      </c>
      <c r="Z145" s="235">
        <f t="shared" si="20"/>
        <v>1</v>
      </c>
      <c r="AA145" s="44" t="str">
        <f t="shared" si="20"/>
        <v>CT</v>
      </c>
      <c r="AB145" s="44" t="str">
        <f t="shared" si="20"/>
        <v>Ecrit</v>
      </c>
      <c r="AC145" s="44" t="str">
        <f t="shared" si="20"/>
        <v>1h30</v>
      </c>
      <c r="AD145" s="2656" t="str">
        <f t="shared" si="20"/>
        <v/>
      </c>
      <c r="AE145" s="232" t="str">
        <f t="shared" ref="AE145:AE146" si="23">IF(AD145="","",+AD145)</f>
        <v/>
      </c>
      <c r="AF145" s="2143">
        <f t="shared" si="20"/>
        <v>1</v>
      </c>
      <c r="AG145" s="234" t="str">
        <f t="shared" si="20"/>
        <v>CT</v>
      </c>
      <c r="AH145" s="234" t="str">
        <f t="shared" si="20"/>
        <v>Ecrit</v>
      </c>
      <c r="AI145" s="234" t="str">
        <f t="shared" si="20"/>
        <v>1h30</v>
      </c>
      <c r="AJ145" s="235">
        <f t="shared" si="20"/>
        <v>1</v>
      </c>
      <c r="AK145" s="44" t="str">
        <f t="shared" si="20"/>
        <v>CT</v>
      </c>
      <c r="AL145" s="44" t="str">
        <f t="shared" si="20"/>
        <v>Ecrit</v>
      </c>
      <c r="AM145" s="44" t="str">
        <f t="shared" si="20"/>
        <v>1h30</v>
      </c>
      <c r="AN145" s="2254" t="str">
        <f t="shared" si="20"/>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238"/>
      <c r="DM145" s="238"/>
      <c r="DN145" s="238"/>
      <c r="DO145" s="238"/>
      <c r="DP145" s="238"/>
      <c r="DQ145" s="238"/>
      <c r="DR145" s="238"/>
      <c r="DS145" s="238"/>
      <c r="DT145" s="238"/>
      <c r="DU145" s="238"/>
      <c r="DV145" s="238"/>
      <c r="DW145" s="238"/>
      <c r="DX145" s="238"/>
      <c r="DY145" s="238"/>
      <c r="DZ145" s="238"/>
      <c r="EA145" s="238"/>
      <c r="EB145" s="238"/>
      <c r="EC145" s="238"/>
      <c r="ED145" s="238"/>
      <c r="EE145" s="238"/>
      <c r="EF145" s="238"/>
      <c r="EG145" s="238"/>
      <c r="EH145" s="238"/>
      <c r="EI145" s="238"/>
      <c r="EJ145" s="238"/>
      <c r="EK145" s="238"/>
      <c r="EL145" s="238"/>
      <c r="EM145" s="238"/>
      <c r="EN145" s="238"/>
      <c r="EO145" s="238"/>
      <c r="EP145" s="238"/>
      <c r="EQ145" s="238"/>
      <c r="ER145" s="238"/>
      <c r="ES145" s="238"/>
      <c r="ET145" s="238"/>
      <c r="EU145" s="238"/>
      <c r="EV145" s="238"/>
      <c r="EW145" s="238"/>
      <c r="EX145" s="238"/>
      <c r="EY145" s="238"/>
      <c r="EZ145" s="238"/>
      <c r="FA145" s="238"/>
      <c r="FB145" s="238"/>
      <c r="FC145" s="238"/>
      <c r="FD145" s="238"/>
      <c r="FE145" s="238"/>
      <c r="FF145" s="238"/>
      <c r="FG145" s="238"/>
      <c r="FH145" s="238"/>
      <c r="FI145" s="238"/>
      <c r="FJ145" s="238"/>
      <c r="FK145" s="238"/>
      <c r="FL145" s="238"/>
      <c r="FM145" s="238"/>
      <c r="FN145" s="238"/>
      <c r="FO145" s="238"/>
      <c r="FP145" s="238"/>
      <c r="FQ145" s="238"/>
      <c r="FR145" s="238"/>
      <c r="FS145" s="238"/>
      <c r="FT145" s="238"/>
      <c r="FU145" s="238"/>
      <c r="FV145" s="238"/>
      <c r="FW145" s="238"/>
      <c r="FX145" s="238"/>
      <c r="FY145" s="238"/>
      <c r="FZ145" s="238"/>
      <c r="GA145" s="238"/>
      <c r="GB145" s="238"/>
      <c r="GC145" s="238"/>
      <c r="GD145" s="238"/>
      <c r="GE145" s="238"/>
      <c r="GF145" s="238"/>
      <c r="GG145" s="238"/>
      <c r="GH145" s="238"/>
      <c r="GI145" s="238"/>
      <c r="GJ145" s="238"/>
      <c r="GK145" s="238"/>
      <c r="GL145" s="238"/>
      <c r="GM145" s="238"/>
      <c r="GN145" s="238"/>
      <c r="GO145" s="238"/>
      <c r="GP145" s="238"/>
      <c r="GQ145" s="238"/>
      <c r="GR145" s="238"/>
      <c r="GS145" s="238"/>
      <c r="GT145" s="238"/>
      <c r="GU145" s="238"/>
      <c r="GV145" s="238"/>
      <c r="GW145" s="238"/>
      <c r="GX145" s="238"/>
      <c r="GY145" s="238"/>
      <c r="GZ145" s="238"/>
      <c r="HA145" s="238"/>
      <c r="HB145" s="238"/>
      <c r="HC145" s="238"/>
      <c r="HD145" s="238"/>
      <c r="HE145" s="238"/>
      <c r="HF145" s="238"/>
      <c r="HG145" s="238"/>
      <c r="HH145" s="238"/>
      <c r="HI145" s="238"/>
      <c r="HJ145" s="238"/>
    </row>
    <row r="146" spans="1:246" s="239" customFormat="1" ht="84" customHeight="1" x14ac:dyDescent="0.25">
      <c r="A146" s="229"/>
      <c r="B146" s="229" t="s">
        <v>212</v>
      </c>
      <c r="C146" s="221" t="s">
        <v>213</v>
      </c>
      <c r="D146" s="2213" t="str">
        <f>IF(D123="","",D123)</f>
        <v>LOL3BC3
LOL3CC3
LOL3JC3</v>
      </c>
      <c r="E146" s="2214" t="s">
        <v>149</v>
      </c>
      <c r="F146" s="2214" t="s">
        <v>294</v>
      </c>
      <c r="G146" s="2216" t="s">
        <v>51</v>
      </c>
      <c r="H146" s="2214"/>
      <c r="I146" s="224" t="s">
        <v>74</v>
      </c>
      <c r="J146" s="2140">
        <v>3</v>
      </c>
      <c r="K146" s="2214" t="str">
        <f t="shared" ref="K146:AO146" si="24">IF(K123="","",K123)</f>
        <v>NATANSON Brigitte</v>
      </c>
      <c r="L146" s="2214">
        <f t="shared" si="24"/>
        <v>14</v>
      </c>
      <c r="M146" s="2214" t="str">
        <f t="shared" si="24"/>
        <v/>
      </c>
      <c r="N146" s="2214" t="str">
        <f t="shared" si="24"/>
        <v/>
      </c>
      <c r="O146" s="1010"/>
      <c r="P146" s="2214">
        <f t="shared" ref="P146" si="25">IF(P123="","",P123)</f>
        <v>18</v>
      </c>
      <c r="Q146" s="2214"/>
      <c r="R146" s="2214" t="str">
        <f t="shared" ref="R146" si="26">IF(R123="","",R123)</f>
        <v/>
      </c>
      <c r="S146" s="2214" t="str">
        <f t="shared" si="24"/>
        <v/>
      </c>
      <c r="T146" s="231"/>
      <c r="U146" s="232"/>
      <c r="V146" s="2143">
        <f t="shared" si="24"/>
        <v>1</v>
      </c>
      <c r="W146" s="234" t="str">
        <f t="shared" si="24"/>
        <v>CC</v>
      </c>
      <c r="X146" s="234" t="str">
        <f t="shared" si="24"/>
        <v>écrit et oral</v>
      </c>
      <c r="Y146" s="234" t="str">
        <f t="shared" si="24"/>
        <v/>
      </c>
      <c r="Z146" s="235">
        <f t="shared" si="24"/>
        <v>1</v>
      </c>
      <c r="AA146" s="44" t="str">
        <f t="shared" si="24"/>
        <v>CT</v>
      </c>
      <c r="AB146" s="44" t="str">
        <f t="shared" si="24"/>
        <v>écrit</v>
      </c>
      <c r="AC146" s="44" t="str">
        <f t="shared" si="24"/>
        <v>2h00</v>
      </c>
      <c r="AD146" s="2628" t="str">
        <f t="shared" si="24"/>
        <v/>
      </c>
      <c r="AE146" s="232" t="str">
        <f t="shared" si="23"/>
        <v/>
      </c>
      <c r="AF146" s="2143">
        <f t="shared" si="24"/>
        <v>1</v>
      </c>
      <c r="AG146" s="234" t="str">
        <f t="shared" si="24"/>
        <v>CT</v>
      </c>
      <c r="AH146" s="234" t="str">
        <f t="shared" si="24"/>
        <v>écrit</v>
      </c>
      <c r="AI146" s="234" t="str">
        <f t="shared" si="24"/>
        <v>2h00</v>
      </c>
      <c r="AJ146" s="235">
        <f t="shared" si="24"/>
        <v>1</v>
      </c>
      <c r="AK146" s="44" t="str">
        <f t="shared" si="24"/>
        <v>CT</v>
      </c>
      <c r="AL146" s="44" t="str">
        <f t="shared" si="24"/>
        <v>écrit</v>
      </c>
      <c r="AM146" s="44" t="str">
        <f t="shared" si="24"/>
        <v>2h00</v>
      </c>
      <c r="AN146" s="2254" t="str">
        <f t="shared" si="24"/>
        <v>Ce cours a pour principal objet l'étude d'articles de presse, de reportages télévisés et d'émissions de radio portant sur les thèmes contemporains de l'aire géographique étudiée.</v>
      </c>
      <c r="AO146" s="1" t="str">
        <f t="shared" si="24"/>
        <v/>
      </c>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238"/>
      <c r="DM146" s="238"/>
      <c r="DN146" s="238"/>
      <c r="DO146" s="238"/>
      <c r="DP146" s="238"/>
      <c r="DQ146" s="238"/>
      <c r="DR146" s="238"/>
      <c r="DS146" s="238"/>
      <c r="DT146" s="238"/>
      <c r="DU146" s="238"/>
      <c r="DV146" s="238"/>
      <c r="DW146" s="238"/>
      <c r="DX146" s="238"/>
      <c r="DY146" s="238"/>
      <c r="DZ146" s="238"/>
      <c r="EA146" s="238"/>
      <c r="EB146" s="238"/>
      <c r="EC146" s="238"/>
      <c r="ED146" s="238"/>
      <c r="EE146" s="238"/>
      <c r="EF146" s="238"/>
      <c r="EG146" s="238"/>
      <c r="EH146" s="238"/>
      <c r="EI146" s="238"/>
      <c r="EJ146" s="238"/>
      <c r="EK146" s="238"/>
      <c r="EL146" s="238"/>
      <c r="EM146" s="238"/>
      <c r="EN146" s="238"/>
      <c r="EO146" s="238"/>
      <c r="EP146" s="238"/>
      <c r="EQ146" s="238"/>
      <c r="ER146" s="238"/>
      <c r="ES146" s="238"/>
      <c r="ET146" s="238"/>
      <c r="EU146" s="238"/>
      <c r="EV146" s="238"/>
      <c r="EW146" s="238"/>
      <c r="EX146" s="238"/>
      <c r="EY146" s="238"/>
      <c r="EZ146" s="238"/>
      <c r="FA146" s="238"/>
      <c r="FB146" s="238"/>
      <c r="FC146" s="238"/>
      <c r="FD146" s="238"/>
      <c r="FE146" s="238"/>
      <c r="FF146" s="238"/>
      <c r="FG146" s="238"/>
      <c r="FH146" s="238"/>
      <c r="FI146" s="238"/>
      <c r="FJ146" s="238"/>
      <c r="FK146" s="238"/>
      <c r="FL146" s="238"/>
      <c r="FM146" s="238"/>
      <c r="FN146" s="238"/>
      <c r="FO146" s="238"/>
      <c r="FP146" s="238"/>
      <c r="FQ146" s="238"/>
      <c r="FR146" s="238"/>
      <c r="FS146" s="238"/>
      <c r="FT146" s="238"/>
      <c r="FU146" s="238"/>
      <c r="FV146" s="238"/>
      <c r="FW146" s="238"/>
      <c r="FX146" s="238"/>
      <c r="FY146" s="238"/>
      <c r="FZ146" s="238"/>
      <c r="GA146" s="238"/>
      <c r="GB146" s="238"/>
      <c r="GC146" s="238"/>
      <c r="GD146" s="238"/>
      <c r="GE146" s="238"/>
      <c r="GF146" s="238"/>
      <c r="GG146" s="238"/>
      <c r="GH146" s="238"/>
      <c r="GI146" s="238"/>
      <c r="GJ146" s="238"/>
      <c r="GK146" s="238"/>
      <c r="GL146" s="238"/>
      <c r="GM146" s="238"/>
      <c r="GN146" s="238"/>
      <c r="GO146" s="238"/>
      <c r="GP146" s="238"/>
      <c r="GQ146" s="238"/>
      <c r="GR146" s="238"/>
      <c r="GS146" s="238"/>
      <c r="GT146" s="238"/>
      <c r="GU146" s="238"/>
      <c r="GV146" s="238"/>
      <c r="GW146" s="238"/>
      <c r="GX146" s="238"/>
      <c r="GY146" s="238"/>
      <c r="GZ146" s="238"/>
      <c r="HA146" s="238"/>
      <c r="HB146" s="238"/>
      <c r="HC146" s="238"/>
      <c r="HD146" s="238"/>
      <c r="HE146" s="238"/>
      <c r="HF146" s="238"/>
      <c r="HG146" s="238"/>
      <c r="HH146" s="238"/>
      <c r="HI146" s="238"/>
      <c r="HJ146" s="238"/>
    </row>
    <row r="147" spans="1:246" ht="30.75" customHeight="1" x14ac:dyDescent="0.25">
      <c r="A147" s="2255" t="s">
        <v>295</v>
      </c>
      <c r="B147" s="2255" t="s">
        <v>296</v>
      </c>
      <c r="C147" s="2256" t="s">
        <v>162</v>
      </c>
      <c r="D147" s="2241"/>
      <c r="E147" s="2242" t="s">
        <v>144</v>
      </c>
      <c r="F147" s="2242"/>
      <c r="G147" s="2243"/>
      <c r="H147" s="2244"/>
      <c r="I147" s="2245">
        <f>+I148+I149</f>
        <v>6</v>
      </c>
      <c r="J147" s="2245">
        <f>+J148+J149</f>
        <v>6</v>
      </c>
      <c r="K147" s="2246"/>
      <c r="L147" s="2246"/>
      <c r="M147" s="2246"/>
      <c r="N147" s="2247"/>
      <c r="O147" s="2518"/>
      <c r="P147" s="2247"/>
      <c r="Q147" s="2247"/>
      <c r="R147" s="2247"/>
      <c r="S147" s="2247"/>
      <c r="T147" s="317"/>
      <c r="U147" s="318"/>
      <c r="V147" s="2248"/>
      <c r="W147" s="2248"/>
      <c r="X147" s="2249"/>
      <c r="Y147" s="2250"/>
      <c r="Z147" s="2249"/>
      <c r="AA147" s="2249"/>
      <c r="AB147" s="2249"/>
      <c r="AC147" s="2249"/>
      <c r="AD147" s="317"/>
      <c r="AE147" s="318"/>
      <c r="AF147" s="2249"/>
      <c r="AG147" s="2249"/>
      <c r="AH147" s="2249"/>
      <c r="AI147" s="2249"/>
      <c r="AJ147" s="2249"/>
      <c r="AK147" s="2249"/>
      <c r="AL147" s="2249"/>
      <c r="AM147" s="2249"/>
      <c r="AN147" s="2251"/>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row>
    <row r="148" spans="1:246" s="239" customFormat="1" ht="84" customHeight="1" x14ac:dyDescent="0.25">
      <c r="A148" s="2252"/>
      <c r="B148" s="2252" t="str">
        <f t="shared" ref="B148:H149" si="27">IF(B111="","",B111)</f>
        <v>LLA3J8A</v>
      </c>
      <c r="C148" s="2253" t="str">
        <f t="shared" si="27"/>
        <v xml:space="preserve">Achat, vente, négociation commerciale </v>
      </c>
      <c r="D148" s="2213" t="str">
        <f t="shared" si="27"/>
        <v/>
      </c>
      <c r="E148" s="2214" t="str">
        <f t="shared" si="27"/>
        <v>UE spécialisation</v>
      </c>
      <c r="F148" s="2214" t="str">
        <f t="shared" si="27"/>
        <v>L2 LEA et LLCER parc. Commerce international, L2 LEA ANG/ALLD Siegen</v>
      </c>
      <c r="G148" s="2216" t="str">
        <f t="shared" si="27"/>
        <v>LEA</v>
      </c>
      <c r="H148" s="2214" t="str">
        <f t="shared" si="27"/>
        <v/>
      </c>
      <c r="I148" s="224" t="s">
        <v>74</v>
      </c>
      <c r="J148" s="2140">
        <v>3</v>
      </c>
      <c r="K148" s="2214" t="str">
        <f t="shared" ref="K148:AN149" si="28">IF(K111="","",K111)</f>
        <v>KASWENGI Joseph</v>
      </c>
      <c r="L148" s="2214" t="str">
        <f t="shared" si="28"/>
        <v>06</v>
      </c>
      <c r="M148" s="2214" t="str">
        <f t="shared" si="28"/>
        <v/>
      </c>
      <c r="N148" s="2214">
        <f t="shared" si="28"/>
        <v>12</v>
      </c>
      <c r="O148" s="1010"/>
      <c r="P148" s="2214">
        <f t="shared" ref="P148" si="29">IF(P111="","",P111)</f>
        <v>12</v>
      </c>
      <c r="Q148" s="2214"/>
      <c r="R148" s="2214" t="str">
        <f t="shared" ref="R148" si="30">IF(R111="","",R111)</f>
        <v/>
      </c>
      <c r="S148" s="2214" t="str">
        <f t="shared" si="28"/>
        <v/>
      </c>
      <c r="T148" s="231"/>
      <c r="U148" s="232"/>
      <c r="V148" s="2143">
        <f t="shared" si="28"/>
        <v>1</v>
      </c>
      <c r="W148" s="234" t="str">
        <f t="shared" si="28"/>
        <v>CC</v>
      </c>
      <c r="X148" s="234" t="str">
        <f t="shared" si="28"/>
        <v>écrit</v>
      </c>
      <c r="Y148" s="234" t="str">
        <f t="shared" si="28"/>
        <v>1h30</v>
      </c>
      <c r="Z148" s="235">
        <f t="shared" si="28"/>
        <v>1</v>
      </c>
      <c r="AA148" s="44" t="str">
        <f t="shared" si="28"/>
        <v>CT</v>
      </c>
      <c r="AB148" s="44" t="str">
        <f t="shared" si="28"/>
        <v>écrit</v>
      </c>
      <c r="AC148" s="44" t="str">
        <f t="shared" si="28"/>
        <v>1h30</v>
      </c>
      <c r="AD148" s="2628" t="str">
        <f t="shared" si="28"/>
        <v/>
      </c>
      <c r="AE148" s="232" t="str">
        <f t="shared" ref="AE148:AE149" si="31">IF(AD148="","",+AD148)</f>
        <v/>
      </c>
      <c r="AF148" s="2143">
        <f t="shared" si="28"/>
        <v>1</v>
      </c>
      <c r="AG148" s="234" t="str">
        <f t="shared" si="28"/>
        <v>CT</v>
      </c>
      <c r="AH148" s="234" t="str">
        <f t="shared" si="28"/>
        <v>écrit</v>
      </c>
      <c r="AI148" s="234" t="str">
        <f t="shared" si="28"/>
        <v>1h30</v>
      </c>
      <c r="AJ148" s="235">
        <f t="shared" si="28"/>
        <v>1</v>
      </c>
      <c r="AK148" s="44" t="str">
        <f t="shared" si="28"/>
        <v>CT</v>
      </c>
      <c r="AL148" s="44" t="str">
        <f t="shared" si="28"/>
        <v>écrit</v>
      </c>
      <c r="AM148" s="44" t="str">
        <f t="shared" si="28"/>
        <v>1h30</v>
      </c>
      <c r="AN148" s="2254" t="str">
        <f t="shared" si="28"/>
        <v>Dans un environnement des affaires mondialisé et sans cesse dépendant des changements permanents, ce cours examine, dans le contexte du commerce B to B, la gestion des achats, des ventes ainsi que les outils de la négociation commerciale. Les applications font des approfondissements sur les interactions et facteurs-clés de succès qui contribuent à assurer la performance d'une organisation, entreprise, ou équipe commerciale tant au niveau national qu'international.</v>
      </c>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238"/>
      <c r="DM148" s="238"/>
      <c r="DN148" s="238"/>
      <c r="DO148" s="238"/>
      <c r="DP148" s="238"/>
      <c r="DQ148" s="238"/>
      <c r="DR148" s="238"/>
      <c r="DS148" s="238"/>
      <c r="DT148" s="238"/>
      <c r="DU148" s="238"/>
      <c r="DV148" s="238"/>
      <c r="DW148" s="238"/>
      <c r="DX148" s="238"/>
      <c r="DY148" s="238"/>
      <c r="DZ148" s="238"/>
      <c r="EA148" s="238"/>
      <c r="EB148" s="238"/>
      <c r="EC148" s="238"/>
      <c r="ED148" s="238"/>
      <c r="EE148" s="238"/>
      <c r="EF148" s="238"/>
      <c r="EG148" s="238"/>
      <c r="EH148" s="238"/>
      <c r="EI148" s="238"/>
      <c r="EJ148" s="238"/>
      <c r="EK148" s="238"/>
      <c r="EL148" s="238"/>
      <c r="EM148" s="238"/>
      <c r="EN148" s="238"/>
      <c r="EO148" s="238"/>
      <c r="EP148" s="238"/>
      <c r="EQ148" s="238"/>
      <c r="ER148" s="238"/>
      <c r="ES148" s="238"/>
      <c r="ET148" s="238"/>
      <c r="EU148" s="238"/>
      <c r="EV148" s="238"/>
      <c r="EW148" s="238"/>
      <c r="EX148" s="238"/>
      <c r="EY148" s="238"/>
      <c r="EZ148" s="238"/>
      <c r="FA148" s="238"/>
      <c r="FB148" s="238"/>
      <c r="FC148" s="238"/>
      <c r="FD148" s="238"/>
      <c r="FE148" s="238"/>
      <c r="FF148" s="238"/>
      <c r="FG148" s="238"/>
      <c r="FH148" s="238"/>
      <c r="FI148" s="238"/>
      <c r="FJ148" s="238"/>
      <c r="FK148" s="238"/>
      <c r="FL148" s="238"/>
      <c r="FM148" s="238"/>
      <c r="FN148" s="238"/>
      <c r="FO148" s="238"/>
      <c r="FP148" s="238"/>
      <c r="FQ148" s="238"/>
      <c r="FR148" s="238"/>
      <c r="FS148" s="238"/>
      <c r="FT148" s="238"/>
      <c r="FU148" s="238"/>
      <c r="FV148" s="238"/>
      <c r="FW148" s="238"/>
      <c r="FX148" s="238"/>
      <c r="FY148" s="238"/>
      <c r="FZ148" s="238"/>
      <c r="GA148" s="238"/>
      <c r="GB148" s="238"/>
      <c r="GC148" s="238"/>
      <c r="GD148" s="238"/>
      <c r="GE148" s="238"/>
      <c r="GF148" s="238"/>
      <c r="GG148" s="238"/>
      <c r="GH148" s="238"/>
      <c r="GI148" s="238"/>
      <c r="GJ148" s="238"/>
      <c r="GK148" s="238"/>
      <c r="GL148" s="238"/>
      <c r="GM148" s="238"/>
      <c r="GN148" s="238"/>
      <c r="GO148" s="238"/>
      <c r="GP148" s="238"/>
      <c r="GQ148" s="238"/>
      <c r="GR148" s="238"/>
      <c r="GS148" s="238"/>
      <c r="GT148" s="238"/>
      <c r="GU148" s="238"/>
      <c r="GV148" s="238"/>
      <c r="GW148" s="238"/>
      <c r="GX148" s="238"/>
      <c r="GY148" s="238"/>
      <c r="GZ148" s="238"/>
      <c r="HA148" s="238"/>
      <c r="HB148" s="238"/>
      <c r="HC148" s="238"/>
      <c r="HD148" s="238"/>
      <c r="HE148" s="238"/>
      <c r="HF148" s="238"/>
      <c r="HG148" s="238"/>
      <c r="HH148" s="238"/>
      <c r="HI148" s="238"/>
      <c r="HJ148" s="238"/>
    </row>
    <row r="149" spans="1:246" s="201" customFormat="1" ht="54.75" customHeight="1" x14ac:dyDescent="0.2">
      <c r="A149" s="220"/>
      <c r="B149" s="368" t="str">
        <f t="shared" si="27"/>
        <v>LLA3J8B</v>
      </c>
      <c r="C149" s="369" t="str">
        <f t="shared" si="27"/>
        <v>Introduction aux stratégies pour l'e-commerce</v>
      </c>
      <c r="D149" s="2213" t="str">
        <f t="shared" si="27"/>
        <v/>
      </c>
      <c r="E149" s="2214" t="str">
        <f t="shared" si="27"/>
        <v>UE spécialisation</v>
      </c>
      <c r="F149" s="2214" t="str">
        <f t="shared" si="27"/>
        <v>L2 LEA et LLCER parc. Commerce international</v>
      </c>
      <c r="G149" s="2233" t="str">
        <f t="shared" si="27"/>
        <v>LEA</v>
      </c>
      <c r="H149" s="2234" t="str">
        <f t="shared" si="27"/>
        <v/>
      </c>
      <c r="I149" s="2257" t="s">
        <v>74</v>
      </c>
      <c r="J149" s="2258">
        <v>3</v>
      </c>
      <c r="K149" s="2259" t="str">
        <f t="shared" si="28"/>
        <v>NOEL Isabelle</v>
      </c>
      <c r="L149" s="2259" t="str">
        <f t="shared" si="28"/>
        <v>05 et 06</v>
      </c>
      <c r="M149" s="2259" t="str">
        <f t="shared" si="28"/>
        <v/>
      </c>
      <c r="N149" s="2260">
        <f t="shared" si="28"/>
        <v>20</v>
      </c>
      <c r="O149" s="2517"/>
      <c r="P149" s="2261" t="str">
        <f t="shared" ref="P149" si="32">IF(P112="","",P112)</f>
        <v/>
      </c>
      <c r="Q149" s="2261"/>
      <c r="R149" s="2212" t="str">
        <f t="shared" ref="R149" si="33">IF(R112="","",R112)</f>
        <v/>
      </c>
      <c r="S149" s="2212" t="str">
        <f t="shared" si="28"/>
        <v/>
      </c>
      <c r="T149" s="231"/>
      <c r="U149" s="232"/>
      <c r="V149" s="2143">
        <f t="shared" si="28"/>
        <v>1</v>
      </c>
      <c r="W149" s="234" t="str">
        <f t="shared" si="28"/>
        <v>CT</v>
      </c>
      <c r="X149" s="234" t="str">
        <f t="shared" si="28"/>
        <v>écrit</v>
      </c>
      <c r="Y149" s="234" t="str">
        <f t="shared" si="28"/>
        <v>1h00</v>
      </c>
      <c r="Z149" s="235">
        <f t="shared" si="28"/>
        <v>1</v>
      </c>
      <c r="AA149" s="44" t="str">
        <f t="shared" si="28"/>
        <v>CT</v>
      </c>
      <c r="AB149" s="44" t="str">
        <f t="shared" si="28"/>
        <v>écrit</v>
      </c>
      <c r="AC149" s="44" t="str">
        <f t="shared" si="28"/>
        <v>1h00</v>
      </c>
      <c r="AD149" s="2628" t="str">
        <f t="shared" si="28"/>
        <v/>
      </c>
      <c r="AE149" s="232" t="str">
        <f t="shared" si="31"/>
        <v/>
      </c>
      <c r="AF149" s="2143">
        <f t="shared" si="28"/>
        <v>1</v>
      </c>
      <c r="AG149" s="234" t="str">
        <f t="shared" si="28"/>
        <v>CT</v>
      </c>
      <c r="AH149" s="234" t="str">
        <f t="shared" si="28"/>
        <v>écrit</v>
      </c>
      <c r="AI149" s="234" t="str">
        <f t="shared" si="28"/>
        <v>1h00</v>
      </c>
      <c r="AJ149" s="235">
        <f t="shared" si="28"/>
        <v>1</v>
      </c>
      <c r="AK149" s="44" t="str">
        <f t="shared" si="28"/>
        <v>CT</v>
      </c>
      <c r="AL149" s="44" t="str">
        <f t="shared" si="28"/>
        <v>écrit</v>
      </c>
      <c r="AM149" s="44" t="str">
        <f t="shared" si="28"/>
        <v>1h00</v>
      </c>
      <c r="AN149" s="237" t="str">
        <f t="shared" si="28"/>
        <v>Les concepts de base sont abordés :
- pourquoi choisir de vendre en ligne
- les différentes formes de vente en ligne
- le e-marketing mix et son intégration à la stratégie marketing de l'entreprise
- la gestion de la relation client sur internet
- les technologies digitales au service de l'e-commerce</v>
      </c>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238"/>
      <c r="DM149" s="238"/>
      <c r="DN149" s="238"/>
      <c r="DO149" s="238"/>
      <c r="DP149" s="238"/>
      <c r="DQ149" s="238"/>
      <c r="DR149" s="238"/>
      <c r="DS149" s="238"/>
      <c r="DT149" s="238"/>
      <c r="DU149" s="238"/>
      <c r="DV149" s="238"/>
      <c r="DW149" s="238"/>
      <c r="DX149" s="238"/>
      <c r="DY149" s="238"/>
      <c r="DZ149" s="238"/>
      <c r="EA149" s="238"/>
      <c r="EB149" s="238"/>
      <c r="EC149" s="238"/>
      <c r="ED149" s="238"/>
      <c r="EE149" s="238"/>
      <c r="EF149" s="238"/>
      <c r="EG149" s="238"/>
      <c r="EH149" s="238"/>
      <c r="EI149" s="238"/>
      <c r="EJ149" s="238"/>
      <c r="EK149" s="238"/>
      <c r="EL149" s="238"/>
      <c r="EM149" s="238"/>
      <c r="EN149" s="238"/>
      <c r="EO149" s="238"/>
      <c r="EP149" s="238"/>
      <c r="EQ149" s="238"/>
      <c r="ER149" s="238"/>
      <c r="ES149" s="238"/>
      <c r="ET149" s="238"/>
      <c r="EU149" s="238"/>
      <c r="EV149" s="238"/>
      <c r="EW149" s="238"/>
      <c r="EX149" s="238"/>
      <c r="EY149" s="238"/>
      <c r="EZ149" s="238"/>
      <c r="FA149" s="238"/>
      <c r="FB149" s="238"/>
      <c r="FC149" s="238"/>
      <c r="FD149" s="238"/>
      <c r="FE149" s="238"/>
      <c r="FF149" s="238"/>
      <c r="FG149" s="238"/>
      <c r="FH149" s="238"/>
      <c r="FI149" s="238"/>
      <c r="FJ149" s="238"/>
      <c r="FK149" s="238"/>
      <c r="FL149" s="238"/>
      <c r="FM149" s="238"/>
      <c r="FN149" s="238"/>
      <c r="FO149" s="238"/>
      <c r="FP149" s="238"/>
      <c r="FQ149" s="238"/>
      <c r="FR149" s="238"/>
      <c r="FS149" s="238"/>
      <c r="FT149" s="238"/>
      <c r="FU149" s="238"/>
      <c r="FV149" s="238"/>
      <c r="FW149" s="238"/>
      <c r="FX149" s="238"/>
      <c r="FY149" s="238"/>
      <c r="FZ149" s="238"/>
      <c r="GA149" s="238"/>
      <c r="GB149" s="238"/>
      <c r="GC149" s="238"/>
      <c r="GD149" s="238"/>
      <c r="GE149" s="238"/>
      <c r="GF149" s="238"/>
      <c r="GG149" s="238"/>
      <c r="GH149" s="238"/>
      <c r="GI149" s="238"/>
      <c r="GJ149" s="238"/>
      <c r="GK149" s="238"/>
      <c r="GL149" s="238"/>
      <c r="GM149" s="238"/>
      <c r="GN149" s="238"/>
      <c r="GO149" s="238"/>
      <c r="GP149" s="238"/>
      <c r="GQ149" s="238"/>
      <c r="GR149" s="238"/>
      <c r="GS149" s="238"/>
      <c r="GT149" s="238"/>
      <c r="GU149" s="238"/>
      <c r="GV149" s="238"/>
      <c r="GW149" s="238"/>
      <c r="GX149" s="238"/>
      <c r="GY149" s="238"/>
      <c r="GZ149" s="238"/>
      <c r="HA149" s="238"/>
      <c r="HB149" s="238"/>
      <c r="HC149" s="238"/>
      <c r="HD149" s="238"/>
      <c r="HE149" s="238"/>
      <c r="HF149" s="238"/>
      <c r="HG149" s="238"/>
      <c r="HH149" s="238"/>
      <c r="HI149" s="238"/>
      <c r="HJ149" s="238"/>
      <c r="HK149" s="239"/>
      <c r="HL149" s="239"/>
      <c r="HM149" s="239"/>
      <c r="HN149" s="239"/>
      <c r="HO149" s="239"/>
      <c r="HP149" s="239"/>
      <c r="HQ149" s="239"/>
      <c r="HR149" s="239"/>
      <c r="HS149" s="239"/>
      <c r="HT149" s="239"/>
      <c r="HU149" s="239"/>
      <c r="HV149" s="239"/>
      <c r="HW149" s="239"/>
      <c r="HX149" s="239"/>
      <c r="HY149" s="239"/>
      <c r="HZ149" s="239"/>
      <c r="IA149" s="239"/>
      <c r="IB149" s="239"/>
      <c r="IC149" s="239"/>
      <c r="ID149" s="239"/>
      <c r="IE149" s="239"/>
      <c r="IF149" s="239"/>
      <c r="IG149" s="239"/>
      <c r="IH149" s="239"/>
      <c r="II149" s="239"/>
      <c r="IJ149" s="239"/>
      <c r="IK149" s="239"/>
      <c r="IL149" s="239"/>
    </row>
    <row r="150" spans="1:246" ht="30.75" customHeight="1" x14ac:dyDescent="0.25">
      <c r="A150" s="309" t="s">
        <v>297</v>
      </c>
      <c r="B150" s="309" t="s">
        <v>298</v>
      </c>
      <c r="C150" s="310" t="s">
        <v>176</v>
      </c>
      <c r="D150" s="2241"/>
      <c r="E150" s="2242" t="s">
        <v>144</v>
      </c>
      <c r="F150" s="2242"/>
      <c r="G150" s="2243"/>
      <c r="H150" s="2244"/>
      <c r="I150" s="2245">
        <f>+I151+I152</f>
        <v>6</v>
      </c>
      <c r="J150" s="2245">
        <f>+J151+J152</f>
        <v>6</v>
      </c>
      <c r="K150" s="2246"/>
      <c r="L150" s="2246"/>
      <c r="M150" s="2246"/>
      <c r="N150" s="2247"/>
      <c r="O150" s="2518"/>
      <c r="P150" s="2247"/>
      <c r="Q150" s="2247"/>
      <c r="R150" s="2247"/>
      <c r="S150" s="2247"/>
      <c r="T150" s="317"/>
      <c r="U150" s="318"/>
      <c r="V150" s="2248"/>
      <c r="W150" s="2248"/>
      <c r="X150" s="2249"/>
      <c r="Y150" s="2250"/>
      <c r="Z150" s="2249"/>
      <c r="AA150" s="2249"/>
      <c r="AB150" s="2249"/>
      <c r="AC150" s="2249"/>
      <c r="AD150" s="317"/>
      <c r="AE150" s="318"/>
      <c r="AF150" s="2249"/>
      <c r="AG150" s="2249"/>
      <c r="AH150" s="2249"/>
      <c r="AI150" s="2249"/>
      <c r="AJ150" s="2249"/>
      <c r="AK150" s="2249"/>
      <c r="AL150" s="2249"/>
      <c r="AM150" s="2249"/>
      <c r="AN150" s="2251"/>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row>
    <row r="151" spans="1:246" s="239" customFormat="1" ht="84" customHeight="1" x14ac:dyDescent="0.25">
      <c r="A151" s="2252"/>
      <c r="B151" s="2252" t="s">
        <v>146</v>
      </c>
      <c r="C151" s="2253" t="s">
        <v>147</v>
      </c>
      <c r="D151" s="2213" t="str">
        <f>IF(D108="","",D108)</f>
        <v>LOL3D7B
LOL3E7D
LOL3H7C</v>
      </c>
      <c r="E151" s="2214" t="str">
        <f t="shared" ref="E151:H151" si="34">IF(E108="","",E108)</f>
        <v>UE spécialisation</v>
      </c>
      <c r="F151" s="2214" t="str">
        <f t="shared" si="34"/>
        <v>ESPE- L2 LEA parc. MEEF 2 et MEF FLM-FLE, L2 LLCER parc. MEEF 2 et MEF FLM-FLE, L2 Lettres, L2 Histoire parc. MEEF, L2 Géo parc. MEEF, L2 SDL parc. MEF FLM-FLE et LSF</v>
      </c>
      <c r="G151" s="2216" t="str">
        <f t="shared" si="34"/>
        <v>INSPE</v>
      </c>
      <c r="H151" s="2214" t="str">
        <f t="shared" si="34"/>
        <v/>
      </c>
      <c r="I151" s="224" t="s">
        <v>74</v>
      </c>
      <c r="J151" s="2140">
        <v>3</v>
      </c>
      <c r="K151" s="2214" t="str">
        <f t="shared" ref="K151:AN151" si="35">IF(K108="","",K108)</f>
        <v>QUITTELIER Sylvie</v>
      </c>
      <c r="L151" s="2214">
        <f t="shared" si="35"/>
        <v>70</v>
      </c>
      <c r="M151" s="2214">
        <f t="shared" si="35"/>
        <v>79</v>
      </c>
      <c r="N151" s="2214">
        <f t="shared" si="35"/>
        <v>20</v>
      </c>
      <c r="O151" s="1010"/>
      <c r="P151" s="2214"/>
      <c r="Q151" s="2214"/>
      <c r="R151" s="2214" t="str">
        <f t="shared" ref="R151" si="36">IF(R108="","",R108)</f>
        <v/>
      </c>
      <c r="S151" s="2214" t="str">
        <f t="shared" si="35"/>
        <v/>
      </c>
      <c r="T151" s="231"/>
      <c r="U151" s="232"/>
      <c r="V151" s="2143">
        <f t="shared" si="35"/>
        <v>1</v>
      </c>
      <c r="W151" s="234" t="str">
        <f t="shared" si="35"/>
        <v>CC</v>
      </c>
      <c r="X151" s="234" t="str">
        <f t="shared" si="35"/>
        <v>Ecrit</v>
      </c>
      <c r="Y151" s="234" t="str">
        <f t="shared" si="35"/>
        <v/>
      </c>
      <c r="Z151" s="235">
        <f t="shared" si="35"/>
        <v>1</v>
      </c>
      <c r="AA151" s="44" t="str">
        <f t="shared" si="35"/>
        <v>CT</v>
      </c>
      <c r="AB151" s="44" t="str">
        <f t="shared" si="35"/>
        <v>Ecrit</v>
      </c>
      <c r="AC151" s="44" t="str">
        <f t="shared" si="35"/>
        <v>1h30</v>
      </c>
      <c r="AD151" s="2656" t="str">
        <f t="shared" si="35"/>
        <v/>
      </c>
      <c r="AE151" s="232" t="str">
        <f t="shared" ref="AE151:AE152" si="37">IF(AD151="","",+AD151)</f>
        <v/>
      </c>
      <c r="AF151" s="2143">
        <f t="shared" si="35"/>
        <v>1</v>
      </c>
      <c r="AG151" s="234" t="str">
        <f t="shared" si="35"/>
        <v>CT</v>
      </c>
      <c r="AH151" s="234" t="str">
        <f t="shared" si="35"/>
        <v>Ecrit</v>
      </c>
      <c r="AI151" s="234" t="str">
        <f t="shared" si="35"/>
        <v>1h30</v>
      </c>
      <c r="AJ151" s="235">
        <f t="shared" si="35"/>
        <v>1</v>
      </c>
      <c r="AK151" s="44" t="str">
        <f t="shared" si="35"/>
        <v>CT</v>
      </c>
      <c r="AL151" s="44" t="str">
        <f t="shared" si="35"/>
        <v>Ecrit</v>
      </c>
      <c r="AM151" s="44" t="str">
        <f t="shared" si="35"/>
        <v>1h30</v>
      </c>
      <c r="AN151" s="2254" t="str">
        <f t="shared" si="35"/>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238"/>
      <c r="DM151" s="238"/>
      <c r="DN151" s="238"/>
      <c r="DO151" s="238"/>
      <c r="DP151" s="238"/>
      <c r="DQ151" s="238"/>
      <c r="DR151" s="238"/>
      <c r="DS151" s="238"/>
      <c r="DT151" s="238"/>
      <c r="DU151" s="238"/>
      <c r="DV151" s="238"/>
      <c r="DW151" s="238"/>
      <c r="DX151" s="238"/>
      <c r="DY151" s="238"/>
      <c r="DZ151" s="238"/>
      <c r="EA151" s="238"/>
      <c r="EB151" s="238"/>
      <c r="EC151" s="238"/>
      <c r="ED151" s="238"/>
      <c r="EE151" s="238"/>
      <c r="EF151" s="238"/>
      <c r="EG151" s="238"/>
      <c r="EH151" s="238"/>
      <c r="EI151" s="238"/>
      <c r="EJ151" s="238"/>
      <c r="EK151" s="238"/>
      <c r="EL151" s="238"/>
      <c r="EM151" s="238"/>
      <c r="EN151" s="238"/>
      <c r="EO151" s="238"/>
      <c r="EP151" s="238"/>
      <c r="EQ151" s="238"/>
      <c r="ER151" s="238"/>
      <c r="ES151" s="238"/>
      <c r="ET151" s="238"/>
      <c r="EU151" s="238"/>
      <c r="EV151" s="238"/>
      <c r="EW151" s="238"/>
      <c r="EX151" s="238"/>
      <c r="EY151" s="238"/>
      <c r="EZ151" s="238"/>
      <c r="FA151" s="238"/>
      <c r="FB151" s="238"/>
      <c r="FC151" s="238"/>
      <c r="FD151" s="238"/>
      <c r="FE151" s="238"/>
      <c r="FF151" s="238"/>
      <c r="FG151" s="238"/>
      <c r="FH151" s="238"/>
      <c r="FI151" s="238"/>
      <c r="FJ151" s="238"/>
      <c r="FK151" s="238"/>
      <c r="FL151" s="238"/>
      <c r="FM151" s="238"/>
      <c r="FN151" s="238"/>
      <c r="FO151" s="238"/>
      <c r="FP151" s="238"/>
      <c r="FQ151" s="238"/>
      <c r="FR151" s="238"/>
      <c r="FS151" s="238"/>
      <c r="FT151" s="238"/>
      <c r="FU151" s="238"/>
      <c r="FV151" s="238"/>
      <c r="FW151" s="238"/>
      <c r="FX151" s="238"/>
      <c r="FY151" s="238"/>
      <c r="FZ151" s="238"/>
      <c r="GA151" s="238"/>
      <c r="GB151" s="238"/>
      <c r="GC151" s="238"/>
      <c r="GD151" s="238"/>
      <c r="GE151" s="238"/>
      <c r="GF151" s="238"/>
      <c r="GG151" s="238"/>
      <c r="GH151" s="238"/>
      <c r="GI151" s="238"/>
      <c r="GJ151" s="238"/>
      <c r="GK151" s="238"/>
      <c r="GL151" s="238"/>
      <c r="GM151" s="238"/>
      <c r="GN151" s="238"/>
      <c r="GO151" s="238"/>
      <c r="GP151" s="238"/>
      <c r="GQ151" s="238"/>
      <c r="GR151" s="238"/>
      <c r="GS151" s="238"/>
      <c r="GT151" s="238"/>
      <c r="GU151" s="238"/>
      <c r="GV151" s="238"/>
      <c r="GW151" s="238"/>
      <c r="GX151" s="238"/>
      <c r="GY151" s="238"/>
      <c r="GZ151" s="238"/>
      <c r="HA151" s="238"/>
      <c r="HB151" s="238"/>
      <c r="HC151" s="238"/>
      <c r="HD151" s="238"/>
      <c r="HE151" s="238"/>
      <c r="HF151" s="238"/>
      <c r="HG151" s="238"/>
      <c r="HH151" s="238"/>
      <c r="HI151" s="238"/>
      <c r="HJ151" s="238"/>
    </row>
    <row r="152" spans="1:246" ht="89.25" x14ac:dyDescent="0.25">
      <c r="A152" s="220"/>
      <c r="B152" s="220" t="s">
        <v>177</v>
      </c>
      <c r="C152" s="337" t="s">
        <v>178</v>
      </c>
      <c r="D152" s="2213" t="str">
        <f>IF(D115="","",D115)</f>
        <v/>
      </c>
      <c r="E152" s="2214" t="str">
        <f t="shared" ref="E152:H152" si="38">IF(E115="","",E115)</f>
        <v>UE spécialisation</v>
      </c>
      <c r="F152" s="2262" t="str">
        <f t="shared" si="38"/>
        <v xml:space="preserve">L2 SDL parc. MEF-FLE, L2 LLCER parc. MEF FLM-FLE, L2 LEA parc. MEF FLM-FLE, </v>
      </c>
      <c r="G152" s="2216" t="str">
        <f t="shared" si="38"/>
        <v>SDL</v>
      </c>
      <c r="H152" s="2234" t="str">
        <f t="shared" si="38"/>
        <v/>
      </c>
      <c r="I152" s="224" t="s">
        <v>74</v>
      </c>
      <c r="J152" s="2140">
        <v>3</v>
      </c>
      <c r="K152" s="227" t="str">
        <f t="shared" ref="K152:AN152" si="39">IF(K115="","",K115)</f>
        <v>SKROVEC Marie</v>
      </c>
      <c r="L152" s="227" t="str">
        <f t="shared" si="39"/>
        <v>07</v>
      </c>
      <c r="M152" s="227">
        <f t="shared" si="39"/>
        <v>79</v>
      </c>
      <c r="N152" s="2235">
        <f t="shared" si="39"/>
        <v>10</v>
      </c>
      <c r="O152" s="476"/>
      <c r="P152" s="229">
        <f t="shared" ref="P152" si="40">IF(P115="","",P115)</f>
        <v>15</v>
      </c>
      <c r="Q152" s="229"/>
      <c r="R152" s="2212" t="str">
        <f t="shared" ref="R152" si="41">IF(R115="","",R115)</f>
        <v/>
      </c>
      <c r="S152" s="2212" t="str">
        <f t="shared" si="39"/>
        <v/>
      </c>
      <c r="T152" s="231" t="str">
        <f t="shared" si="39"/>
        <v/>
      </c>
      <c r="U152" s="232" t="str">
        <f t="shared" si="39"/>
        <v/>
      </c>
      <c r="V152" s="2143">
        <f t="shared" si="39"/>
        <v>1</v>
      </c>
      <c r="W152" s="234" t="str">
        <f t="shared" si="39"/>
        <v>CC</v>
      </c>
      <c r="X152" s="245" t="str">
        <f t="shared" si="39"/>
        <v>écrit</v>
      </c>
      <c r="Y152" s="245" t="str">
        <f t="shared" si="39"/>
        <v>Ecrit + dossier</v>
      </c>
      <c r="Z152" s="235">
        <f t="shared" si="39"/>
        <v>1</v>
      </c>
      <c r="AA152" s="44" t="str">
        <f t="shared" si="39"/>
        <v>CT</v>
      </c>
      <c r="AB152" s="245" t="str">
        <f t="shared" si="39"/>
        <v>Ecrit</v>
      </c>
      <c r="AC152" s="245" t="str">
        <f t="shared" si="39"/>
        <v>1h30</v>
      </c>
      <c r="AD152" s="2628" t="str">
        <f t="shared" si="39"/>
        <v/>
      </c>
      <c r="AE152" s="232" t="str">
        <f t="shared" si="37"/>
        <v/>
      </c>
      <c r="AF152" s="2143">
        <f t="shared" si="39"/>
        <v>1</v>
      </c>
      <c r="AG152" s="234" t="str">
        <f t="shared" si="39"/>
        <v>CT</v>
      </c>
      <c r="AH152" s="234" t="str">
        <f t="shared" si="39"/>
        <v>Oral</v>
      </c>
      <c r="AI152" s="234" t="str">
        <f t="shared" si="39"/>
        <v>15-20 min</v>
      </c>
      <c r="AJ152" s="235">
        <f t="shared" si="39"/>
        <v>1</v>
      </c>
      <c r="AK152" s="44" t="str">
        <f t="shared" si="39"/>
        <v>CT</v>
      </c>
      <c r="AL152" s="44" t="str">
        <f t="shared" si="39"/>
        <v>Oral</v>
      </c>
      <c r="AM152" s="44" t="str">
        <f t="shared" si="39"/>
        <v>15-20 min</v>
      </c>
      <c r="AN152" s="237" t="str">
        <f t="shared" si="39"/>
        <v>Il s'agit de présenter le champ du Français Langue Etrangère et Seconde : ses acteurs, la diversité des contextes d'enseignement, des publics et de leurs besoins, en France et à  l'étranger, les certifications et les documents de référence (Cadre Européen Commun de Référence pour les Langues, référentiels), etc.
Les étudiants analysenet différents documents (référentiels, supports didactiques) pour se familiariser avec les niveaux de compétence et la construction de séquences didactiques en FLE.</v>
      </c>
    </row>
    <row r="153" spans="1:246" ht="30.75" customHeight="1" x14ac:dyDescent="0.25">
      <c r="A153" s="309" t="s">
        <v>299</v>
      </c>
      <c r="B153" s="309" t="s">
        <v>300</v>
      </c>
      <c r="C153" s="310" t="s">
        <v>186</v>
      </c>
      <c r="D153" s="2241"/>
      <c r="E153" s="2242" t="s">
        <v>144</v>
      </c>
      <c r="F153" s="2242"/>
      <c r="G153" s="2243"/>
      <c r="H153" s="2244"/>
      <c r="I153" s="2245">
        <f>+I154+I155</f>
        <v>6</v>
      </c>
      <c r="J153" s="2246">
        <f>+J154+J155</f>
        <v>6</v>
      </c>
      <c r="K153" s="2246"/>
      <c r="L153" s="2246"/>
      <c r="M153" s="2246"/>
      <c r="N153" s="2247"/>
      <c r="O153" s="2518"/>
      <c r="P153" s="2247"/>
      <c r="Q153" s="2247"/>
      <c r="R153" s="2247"/>
      <c r="S153" s="2247"/>
      <c r="T153" s="317"/>
      <c r="U153" s="318"/>
      <c r="V153" s="2248"/>
      <c r="W153" s="2248"/>
      <c r="X153" s="2249"/>
      <c r="Y153" s="2250"/>
      <c r="Z153" s="2249"/>
      <c r="AA153" s="2249"/>
      <c r="AB153" s="2249"/>
      <c r="AC153" s="2249"/>
      <c r="AD153" s="317"/>
      <c r="AE153" s="318"/>
      <c r="AF153" s="2249"/>
      <c r="AG153" s="2249"/>
      <c r="AH153" s="2249"/>
      <c r="AI153" s="2249"/>
      <c r="AJ153" s="2249"/>
      <c r="AK153" s="2249"/>
      <c r="AL153" s="2249"/>
      <c r="AM153" s="2249"/>
      <c r="AN153" s="2251"/>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row>
    <row r="154" spans="1:246" ht="42" customHeight="1" x14ac:dyDescent="0.25">
      <c r="A154" s="2263" t="str">
        <f>IF(A117="","",A117)</f>
        <v/>
      </c>
      <c r="B154" s="2263" t="str">
        <f t="shared" ref="B154:AN155" si="42">IF(B117="","",B117)</f>
        <v>LLA3B50</v>
      </c>
      <c r="C154" s="2264" t="str">
        <f t="shared" si="42"/>
        <v>Traduction et multimédias 1</v>
      </c>
      <c r="D154" s="2213" t="str">
        <f t="shared" si="42"/>
        <v/>
      </c>
      <c r="E154" s="2214" t="str">
        <f t="shared" si="42"/>
        <v>UE spécialisation</v>
      </c>
      <c r="F154" s="2262" t="str">
        <f t="shared" si="42"/>
        <v>L2 LEA et LLCER parc. Traduction</v>
      </c>
      <c r="G154" s="2216" t="str">
        <f t="shared" si="42"/>
        <v>LLCER</v>
      </c>
      <c r="H154" s="2234" t="str">
        <f t="shared" si="42"/>
        <v/>
      </c>
      <c r="I154" s="224" t="str">
        <f t="shared" si="42"/>
        <v>3</v>
      </c>
      <c r="J154" s="2140">
        <f t="shared" si="42"/>
        <v>3</v>
      </c>
      <c r="K154" s="227" t="str">
        <f t="shared" si="42"/>
        <v>CLOISEAU Gilles</v>
      </c>
      <c r="L154" s="227" t="str">
        <f t="shared" si="42"/>
        <v>71 et 11</v>
      </c>
      <c r="M154" s="227" t="str">
        <f t="shared" si="42"/>
        <v/>
      </c>
      <c r="N154" s="2604" t="str">
        <f t="shared" si="42"/>
        <v/>
      </c>
      <c r="O154" s="2564"/>
      <c r="P154" s="229">
        <f t="shared" ref="P154" si="43">IF(P117="","",P117)</f>
        <v>18</v>
      </c>
      <c r="Q154" s="229"/>
      <c r="R154" s="2212" t="str">
        <f t="shared" ref="R154" si="44">IF(R117="","",R117)</f>
        <v/>
      </c>
      <c r="S154" s="2212" t="str">
        <f t="shared" si="42"/>
        <v/>
      </c>
      <c r="T154" s="231"/>
      <c r="U154" s="232"/>
      <c r="V154" s="2143">
        <f t="shared" si="42"/>
        <v>1</v>
      </c>
      <c r="W154" s="234" t="str">
        <f t="shared" si="42"/>
        <v>CC</v>
      </c>
      <c r="X154" s="234" t="str">
        <f t="shared" si="42"/>
        <v>écrit</v>
      </c>
      <c r="Y154" s="234" t="str">
        <f t="shared" si="42"/>
        <v>1h30</v>
      </c>
      <c r="Z154" s="235">
        <f t="shared" si="42"/>
        <v>1</v>
      </c>
      <c r="AA154" s="44" t="str">
        <f t="shared" si="42"/>
        <v>CT</v>
      </c>
      <c r="AB154" s="44" t="str">
        <f t="shared" si="42"/>
        <v>écrit</v>
      </c>
      <c r="AC154" s="44" t="str">
        <f t="shared" si="42"/>
        <v>1h30</v>
      </c>
      <c r="AD154" s="2628" t="str">
        <f t="shared" si="42"/>
        <v/>
      </c>
      <c r="AE154" s="232" t="str">
        <f t="shared" ref="AE154:AE155" si="45">IF(AD154="","",+AD154)</f>
        <v/>
      </c>
      <c r="AF154" s="2143">
        <f t="shared" si="42"/>
        <v>1</v>
      </c>
      <c r="AG154" s="234" t="str">
        <f t="shared" si="42"/>
        <v>CT</v>
      </c>
      <c r="AH154" s="234" t="str">
        <f t="shared" si="42"/>
        <v>écrit</v>
      </c>
      <c r="AI154" s="234" t="str">
        <f t="shared" si="42"/>
        <v>1h30</v>
      </c>
      <c r="AJ154" s="235">
        <f t="shared" si="42"/>
        <v>1</v>
      </c>
      <c r="AK154" s="44" t="str">
        <f t="shared" si="42"/>
        <v>CT</v>
      </c>
      <c r="AL154" s="44" t="str">
        <f t="shared" si="42"/>
        <v>écrit</v>
      </c>
      <c r="AM154" s="44" t="str">
        <f t="shared" si="42"/>
        <v>1h30</v>
      </c>
      <c r="AN154" s="237" t="str">
        <f t="shared" si="42"/>
        <v>Ce cours vise à amener à la pratique de la traduction écrite, en sous-titrage, et orale consécutive et simultanée à partir de documents multimédia, audio et vidéo.</v>
      </c>
    </row>
    <row r="155" spans="1:246" ht="42" customHeight="1" x14ac:dyDescent="0.25">
      <c r="A155" s="220" t="str">
        <f>IF(A118="","",A118)</f>
        <v/>
      </c>
      <c r="B155" s="220" t="str">
        <f t="shared" si="42"/>
        <v>LLA3B51</v>
      </c>
      <c r="C155" s="337" t="str">
        <f t="shared" si="42"/>
        <v>Traduction renforcée Anglais/Français 1</v>
      </c>
      <c r="D155" s="2213" t="str">
        <f t="shared" si="42"/>
        <v/>
      </c>
      <c r="E155" s="2214" t="str">
        <f t="shared" si="42"/>
        <v>UE spécialisation</v>
      </c>
      <c r="F155" s="2262" t="str">
        <f t="shared" si="42"/>
        <v>L2 LEA et LLCER parc. Traduction</v>
      </c>
      <c r="G155" s="2216" t="str">
        <f t="shared" si="42"/>
        <v>LLCER</v>
      </c>
      <c r="H155" s="2234" t="str">
        <f t="shared" si="42"/>
        <v/>
      </c>
      <c r="I155" s="224" t="str">
        <f t="shared" si="42"/>
        <v>3</v>
      </c>
      <c r="J155" s="2140">
        <f t="shared" si="42"/>
        <v>3</v>
      </c>
      <c r="K155" s="227" t="str">
        <f t="shared" si="42"/>
        <v>SCAILLET Agnès</v>
      </c>
      <c r="L155" s="227">
        <f t="shared" si="42"/>
        <v>11</v>
      </c>
      <c r="M155" s="227" t="str">
        <f t="shared" si="42"/>
        <v/>
      </c>
      <c r="N155" s="2604" t="str">
        <f t="shared" si="42"/>
        <v/>
      </c>
      <c r="O155" s="2564"/>
      <c r="P155" s="229">
        <f t="shared" ref="P155" si="46">IF(P118="","",P118)</f>
        <v>18</v>
      </c>
      <c r="Q155" s="229"/>
      <c r="R155" s="2212" t="str">
        <f t="shared" ref="R155" si="47">IF(R118="","",R118)</f>
        <v/>
      </c>
      <c r="S155" s="2212" t="str">
        <f t="shared" si="42"/>
        <v/>
      </c>
      <c r="T155" s="231"/>
      <c r="U155" s="232"/>
      <c r="V155" s="2143">
        <f t="shared" si="42"/>
        <v>1</v>
      </c>
      <c r="W155" s="234" t="str">
        <f t="shared" si="42"/>
        <v>CC</v>
      </c>
      <c r="X155" s="234" t="str">
        <f t="shared" si="42"/>
        <v>écrit</v>
      </c>
      <c r="Y155" s="234" t="str">
        <f t="shared" si="42"/>
        <v>1h30</v>
      </c>
      <c r="Z155" s="235">
        <f t="shared" si="42"/>
        <v>1</v>
      </c>
      <c r="AA155" s="44" t="str">
        <f t="shared" si="42"/>
        <v>CT</v>
      </c>
      <c r="AB155" s="44" t="str">
        <f t="shared" si="42"/>
        <v>écrit</v>
      </c>
      <c r="AC155" s="44" t="str">
        <f t="shared" si="42"/>
        <v>1h30</v>
      </c>
      <c r="AD155" s="2628" t="str">
        <f t="shared" si="42"/>
        <v/>
      </c>
      <c r="AE155" s="232" t="str">
        <f t="shared" si="45"/>
        <v/>
      </c>
      <c r="AF155" s="2143">
        <f t="shared" si="42"/>
        <v>1</v>
      </c>
      <c r="AG155" s="234" t="str">
        <f t="shared" si="42"/>
        <v>CT</v>
      </c>
      <c r="AH155" s="234" t="str">
        <f t="shared" si="42"/>
        <v>écrit</v>
      </c>
      <c r="AI155" s="234" t="str">
        <f t="shared" si="42"/>
        <v>1h30</v>
      </c>
      <c r="AJ155" s="235">
        <f t="shared" si="42"/>
        <v>1</v>
      </c>
      <c r="AK155" s="44" t="str">
        <f t="shared" si="42"/>
        <v>CT</v>
      </c>
      <c r="AL155" s="44" t="str">
        <f t="shared" si="42"/>
        <v>écrit</v>
      </c>
      <c r="AM155" s="44" t="str">
        <f t="shared" si="42"/>
        <v>1h30</v>
      </c>
      <c r="AN155" s="237" t="str">
        <f t="shared" si="42"/>
        <v>Dans ce premier semestre du parcours de spécialisation en traduction, ce cours propose un entraînement soutenu, pour une pratique renforcée de l'exercice, sur des supports variés, en abordant des registres diversifiés.</v>
      </c>
    </row>
    <row r="156" spans="1:246" ht="30.75" customHeight="1" x14ac:dyDescent="0.25">
      <c r="A156" s="309" t="s">
        <v>301</v>
      </c>
      <c r="B156" s="309" t="s">
        <v>302</v>
      </c>
      <c r="C156" s="310" t="s">
        <v>199</v>
      </c>
      <c r="D156" s="2241"/>
      <c r="E156" s="2242" t="s">
        <v>144</v>
      </c>
      <c r="F156" s="2242"/>
      <c r="G156" s="2243"/>
      <c r="H156" s="2244"/>
      <c r="I156" s="2245">
        <f>+I157+I158</f>
        <v>6</v>
      </c>
      <c r="J156" s="2245">
        <f>+J157+J158</f>
        <v>6</v>
      </c>
      <c r="K156" s="2246"/>
      <c r="L156" s="2246"/>
      <c r="M156" s="2246"/>
      <c r="N156" s="2600"/>
      <c r="O156" s="2538"/>
      <c r="P156" s="2247"/>
      <c r="Q156" s="2247"/>
      <c r="R156" s="2247"/>
      <c r="S156" s="2247"/>
      <c r="T156" s="317"/>
      <c r="U156" s="318"/>
      <c r="V156" s="2248"/>
      <c r="W156" s="2248"/>
      <c r="X156" s="2249"/>
      <c r="Y156" s="2250"/>
      <c r="Z156" s="2249"/>
      <c r="AA156" s="2249"/>
      <c r="AB156" s="2249"/>
      <c r="AC156" s="2249"/>
      <c r="AD156" s="317"/>
      <c r="AE156" s="318"/>
      <c r="AF156" s="2249"/>
      <c r="AG156" s="2249"/>
      <c r="AH156" s="2249"/>
      <c r="AI156" s="2249"/>
      <c r="AJ156" s="2249"/>
      <c r="AK156" s="2249"/>
      <c r="AL156" s="2249"/>
      <c r="AM156" s="2249"/>
      <c r="AN156" s="2251"/>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row>
    <row r="157" spans="1:246" ht="51" customHeight="1" x14ac:dyDescent="0.25">
      <c r="A157" s="2263"/>
      <c r="B157" s="2265" t="s">
        <v>200</v>
      </c>
      <c r="C157" s="2266" t="s">
        <v>201</v>
      </c>
      <c r="D157" s="2213" t="str">
        <f>IF(D120="","",D120)</f>
        <v>LOL3BB1
LOL3CB1
LOL3JB1</v>
      </c>
      <c r="E157" s="2214" t="str">
        <f t="shared" ref="E157:F157" si="48">IF(E120="","",E120)</f>
        <v>UE spécialisation</v>
      </c>
      <c r="F157" s="2214" t="str">
        <f t="shared" si="48"/>
        <v>L2 LEA et LLCER parc. Médiation interculturelle</v>
      </c>
      <c r="G157" s="2216" t="str">
        <f>IF(G120="","",G120)</f>
        <v>LLCER</v>
      </c>
      <c r="H157" s="2262" t="str">
        <f t="shared" ref="H157" si="49">IF(H120="","",H120)</f>
        <v/>
      </c>
      <c r="I157" s="224" t="s">
        <v>74</v>
      </c>
      <c r="J157" s="2140">
        <v>3</v>
      </c>
      <c r="K157" s="245" t="str">
        <f t="shared" ref="K157:AN160" si="50">IF(K120="","",K120)</f>
        <v>HABRAN Augustin</v>
      </c>
      <c r="L157" s="227">
        <f t="shared" si="50"/>
        <v>11</v>
      </c>
      <c r="M157" s="227" t="str">
        <f t="shared" si="50"/>
        <v/>
      </c>
      <c r="N157" s="2604" t="str">
        <f t="shared" si="50"/>
        <v/>
      </c>
      <c r="O157" s="2564"/>
      <c r="P157" s="229">
        <f t="shared" ref="P157" si="51">IF(P120="","",P120)</f>
        <v>18</v>
      </c>
      <c r="Q157" s="229"/>
      <c r="R157" s="2267" t="str">
        <f t="shared" ref="R157" si="52">IF(R120="","",R120)</f>
        <v/>
      </c>
      <c r="S157" s="2267" t="str">
        <f t="shared" si="50"/>
        <v/>
      </c>
      <c r="T157" s="231"/>
      <c r="U157" s="232"/>
      <c r="V157" s="2143">
        <f t="shared" si="50"/>
        <v>1</v>
      </c>
      <c r="W157" s="234" t="str">
        <f t="shared" si="50"/>
        <v>CC</v>
      </c>
      <c r="X157" s="234" t="str">
        <f t="shared" si="50"/>
        <v>écrit et oral</v>
      </c>
      <c r="Y157" s="234" t="str">
        <f t="shared" si="50"/>
        <v>écrit 1h30 + oral 15 min</v>
      </c>
      <c r="Z157" s="235">
        <f t="shared" si="50"/>
        <v>1</v>
      </c>
      <c r="AA157" s="44" t="str">
        <f t="shared" si="50"/>
        <v>CT</v>
      </c>
      <c r="AB157" s="44" t="str">
        <f t="shared" si="50"/>
        <v>écrit</v>
      </c>
      <c r="AC157" s="44" t="str">
        <f t="shared" si="50"/>
        <v>1h30</v>
      </c>
      <c r="AD157" s="2628" t="str">
        <f t="shared" si="50"/>
        <v/>
      </c>
      <c r="AE157" s="232" t="str">
        <f>IF(AD157="","",+AD157)</f>
        <v/>
      </c>
      <c r="AF157" s="2143">
        <f t="shared" si="50"/>
        <v>1</v>
      </c>
      <c r="AG157" s="234" t="str">
        <f t="shared" si="50"/>
        <v>CT</v>
      </c>
      <c r="AH157" s="234" t="str">
        <f t="shared" si="50"/>
        <v>écrit</v>
      </c>
      <c r="AI157" s="234" t="str">
        <f t="shared" si="50"/>
        <v>1h30</v>
      </c>
      <c r="AJ157" s="235">
        <f t="shared" si="50"/>
        <v>1</v>
      </c>
      <c r="AK157" s="44" t="str">
        <f t="shared" si="50"/>
        <v>CT</v>
      </c>
      <c r="AL157" s="44" t="str">
        <f t="shared" si="50"/>
        <v>écrit</v>
      </c>
      <c r="AM157" s="44" t="str">
        <f t="shared" si="50"/>
        <v>1h30</v>
      </c>
      <c r="AN157" s="237" t="str">
        <f t="shared" si="50"/>
        <v/>
      </c>
    </row>
    <row r="158" spans="1:246" ht="25.5" x14ac:dyDescent="0.25">
      <c r="A158" s="202" t="str">
        <f>+A121</f>
        <v>LCLA3B03</v>
      </c>
      <c r="B158" s="202" t="s">
        <v>205</v>
      </c>
      <c r="C158" s="203" t="s">
        <v>206</v>
      </c>
      <c r="D158" s="202" t="str">
        <f t="shared" ref="B158:H160" si="53">IF(D121="","",D121)</f>
        <v/>
      </c>
      <c r="E158" s="202" t="str">
        <f t="shared" si="53"/>
        <v>BLOC</v>
      </c>
      <c r="F158" s="202" t="str">
        <f t="shared" si="53"/>
        <v>L2 LEA et LLCER parc. Médiation interculturelle</v>
      </c>
      <c r="G158" s="202" t="str">
        <f t="shared" si="53"/>
        <v/>
      </c>
      <c r="H158" s="202" t="str">
        <f t="shared" si="53"/>
        <v>1 UE 3 ECTS</v>
      </c>
      <c r="I158" s="2224">
        <v>3</v>
      </c>
      <c r="J158" s="2224">
        <v>3</v>
      </c>
      <c r="K158" s="2268" t="str">
        <f t="shared" si="50"/>
        <v/>
      </c>
      <c r="L158" s="2268" t="str">
        <f t="shared" si="50"/>
        <v/>
      </c>
      <c r="M158" s="2268" t="str">
        <f t="shared" si="50"/>
        <v/>
      </c>
      <c r="N158" s="2612" t="str">
        <f t="shared" si="50"/>
        <v/>
      </c>
      <c r="O158" s="2539"/>
      <c r="P158" s="2268" t="str">
        <f t="shared" ref="P158" si="54">IF(P121="","",P121)</f>
        <v/>
      </c>
      <c r="Q158" s="2268"/>
      <c r="R158" s="2268" t="str">
        <f t="shared" ref="R158" si="55">IF(R121="","",R121)</f>
        <v/>
      </c>
      <c r="S158" s="2268" t="str">
        <f t="shared" si="50"/>
        <v/>
      </c>
      <c r="T158" s="483"/>
      <c r="U158" s="484"/>
      <c r="V158" s="2268" t="str">
        <f t="shared" si="50"/>
        <v/>
      </c>
      <c r="W158" s="2268" t="str">
        <f t="shared" si="50"/>
        <v/>
      </c>
      <c r="X158" s="2268" t="str">
        <f t="shared" si="50"/>
        <v/>
      </c>
      <c r="Y158" s="2268" t="str">
        <f t="shared" si="50"/>
        <v/>
      </c>
      <c r="Z158" s="2268" t="str">
        <f t="shared" si="50"/>
        <v/>
      </c>
      <c r="AA158" s="2268" t="str">
        <f t="shared" si="50"/>
        <v/>
      </c>
      <c r="AB158" s="2268" t="str">
        <f t="shared" si="50"/>
        <v/>
      </c>
      <c r="AC158" s="2268" t="str">
        <f t="shared" si="50"/>
        <v/>
      </c>
      <c r="AD158" s="483" t="str">
        <f t="shared" si="50"/>
        <v/>
      </c>
      <c r="AE158" s="484" t="str">
        <f t="shared" si="50"/>
        <v/>
      </c>
      <c r="AF158" s="2268" t="str">
        <f t="shared" si="50"/>
        <v/>
      </c>
      <c r="AG158" s="2268" t="str">
        <f t="shared" si="50"/>
        <v/>
      </c>
      <c r="AH158" s="2268" t="str">
        <f t="shared" si="50"/>
        <v/>
      </c>
      <c r="AI158" s="2268" t="str">
        <f t="shared" si="50"/>
        <v/>
      </c>
      <c r="AJ158" s="2268" t="str">
        <f t="shared" si="50"/>
        <v/>
      </c>
      <c r="AK158" s="2268" t="str">
        <f t="shared" si="50"/>
        <v/>
      </c>
      <c r="AL158" s="2268" t="str">
        <f t="shared" si="50"/>
        <v/>
      </c>
      <c r="AM158" s="2268" t="str">
        <f t="shared" si="50"/>
        <v/>
      </c>
      <c r="AN158" s="2268" t="str">
        <f t="shared" si="50"/>
        <v/>
      </c>
      <c r="HK158" s="2"/>
      <c r="HL158" s="2"/>
      <c r="HM158" s="2"/>
      <c r="HN158" s="2"/>
      <c r="HO158" s="2"/>
      <c r="HP158" s="2"/>
      <c r="HQ158" s="2"/>
      <c r="HR158" s="2"/>
      <c r="HS158" s="2"/>
    </row>
    <row r="159" spans="1:246" ht="51" customHeight="1" x14ac:dyDescent="0.25">
      <c r="A159" s="2263"/>
      <c r="B159" s="2269" t="str">
        <f t="shared" si="53"/>
        <v>LLA3B61A</v>
      </c>
      <c r="C159" s="2270" t="str">
        <f t="shared" si="53"/>
        <v>Littératures anglophones diasporiques S3 au lieu de Langue et Littérature/Cultures populaires Anglophones S3</v>
      </c>
      <c r="D159" s="2214" t="str">
        <f t="shared" si="53"/>
        <v>LOL3BB2
LOL3CB2
LOL3JB2</v>
      </c>
      <c r="E159" s="2214" t="str">
        <f t="shared" si="53"/>
        <v>UE spécialisation</v>
      </c>
      <c r="F159" s="2214" t="str">
        <f t="shared" si="53"/>
        <v>L2 LEA et LLCER parc. Médiation interculturelle</v>
      </c>
      <c r="G159" s="2216" t="str">
        <f t="shared" si="53"/>
        <v>LLCER</v>
      </c>
      <c r="H159" s="2262" t="str">
        <f t="shared" si="53"/>
        <v/>
      </c>
      <c r="I159" s="224" t="s">
        <v>74</v>
      </c>
      <c r="J159" s="2140">
        <v>3</v>
      </c>
      <c r="K159" s="245" t="str">
        <f t="shared" si="50"/>
        <v>WALLART Kerry-Jane</v>
      </c>
      <c r="L159" s="227">
        <f t="shared" si="50"/>
        <v>11</v>
      </c>
      <c r="M159" s="227" t="str">
        <f t="shared" si="50"/>
        <v/>
      </c>
      <c r="N159" s="2604" t="str">
        <f t="shared" si="50"/>
        <v/>
      </c>
      <c r="O159" s="2564"/>
      <c r="P159" s="229">
        <f t="shared" ref="P159" si="56">IF(P122="","",P122)</f>
        <v>18</v>
      </c>
      <c r="Q159" s="229"/>
      <c r="R159" s="2267" t="str">
        <f t="shared" ref="R159" si="57">IF(R122="","",R122)</f>
        <v/>
      </c>
      <c r="S159" s="2267" t="str">
        <f t="shared" si="50"/>
        <v/>
      </c>
      <c r="T159" s="231"/>
      <c r="U159" s="232"/>
      <c r="V159" s="2143">
        <f t="shared" si="50"/>
        <v>1</v>
      </c>
      <c r="W159" s="234" t="str">
        <f t="shared" si="50"/>
        <v>CC</v>
      </c>
      <c r="X159" s="234" t="str">
        <f t="shared" si="50"/>
        <v>écrit et oral</v>
      </c>
      <c r="Y159" s="234" t="str">
        <f t="shared" si="50"/>
        <v>écrit 1h30 + oral 15 min</v>
      </c>
      <c r="Z159" s="235">
        <f t="shared" si="50"/>
        <v>1</v>
      </c>
      <c r="AA159" s="44" t="str">
        <f t="shared" si="50"/>
        <v>CT</v>
      </c>
      <c r="AB159" s="44" t="str">
        <f t="shared" si="50"/>
        <v>écrit</v>
      </c>
      <c r="AC159" s="44" t="str">
        <f t="shared" si="50"/>
        <v>1h30</v>
      </c>
      <c r="AD159" s="2628" t="str">
        <f t="shared" si="50"/>
        <v/>
      </c>
      <c r="AE159" s="232" t="str">
        <f t="shared" ref="AE159:AE160" si="58">IF(AD159="","",+AD159)</f>
        <v/>
      </c>
      <c r="AF159" s="2143">
        <f t="shared" si="50"/>
        <v>1</v>
      </c>
      <c r="AG159" s="234" t="str">
        <f t="shared" si="50"/>
        <v>CT</v>
      </c>
      <c r="AH159" s="234" t="str">
        <f t="shared" si="50"/>
        <v>écrit</v>
      </c>
      <c r="AI159" s="234" t="str">
        <f t="shared" si="50"/>
        <v>1h30</v>
      </c>
      <c r="AJ159" s="235">
        <f t="shared" si="50"/>
        <v>1</v>
      </c>
      <c r="AK159" s="44" t="str">
        <f t="shared" si="50"/>
        <v>CT</v>
      </c>
      <c r="AL159" s="44" t="str">
        <f t="shared" si="50"/>
        <v>écrit</v>
      </c>
      <c r="AM159" s="44" t="str">
        <f t="shared" si="50"/>
        <v>1h30</v>
      </c>
      <c r="AN159" s="237" t="str">
        <f t="shared" si="50"/>
        <v/>
      </c>
    </row>
    <row r="160" spans="1:246" ht="47.25" customHeight="1" x14ac:dyDescent="0.25">
      <c r="A160" s="220"/>
      <c r="B160" s="220" t="s">
        <v>212</v>
      </c>
      <c r="C160" s="337" t="s">
        <v>213</v>
      </c>
      <c r="D160" s="2213" t="str">
        <f t="shared" si="53"/>
        <v>LOL3BC3
LOL3CC3
LOL3JC3</v>
      </c>
      <c r="E160" s="2214" t="str">
        <f t="shared" si="53"/>
        <v>UE spécialisation</v>
      </c>
      <c r="F160" s="2262" t="str">
        <f t="shared" si="53"/>
        <v>L2 LEA et LLCER parc. Médiation interculturelle</v>
      </c>
      <c r="G160" s="2216" t="str">
        <f t="shared" si="53"/>
        <v>LLCER</v>
      </c>
      <c r="H160" s="2234" t="str">
        <f t="shared" si="53"/>
        <v/>
      </c>
      <c r="I160" s="224" t="s">
        <v>74</v>
      </c>
      <c r="J160" s="2140">
        <v>3</v>
      </c>
      <c r="K160" s="227" t="str">
        <f t="shared" si="50"/>
        <v>NATANSON Brigitte</v>
      </c>
      <c r="L160" s="227">
        <f t="shared" si="50"/>
        <v>14</v>
      </c>
      <c r="M160" s="227" t="str">
        <f t="shared" si="50"/>
        <v/>
      </c>
      <c r="N160" s="2604" t="str">
        <f t="shared" si="50"/>
        <v/>
      </c>
      <c r="O160" s="2564"/>
      <c r="P160" s="229">
        <f t="shared" ref="P160" si="59">IF(P123="","",P123)</f>
        <v>18</v>
      </c>
      <c r="Q160" s="229"/>
      <c r="R160" s="2212" t="str">
        <f t="shared" ref="R160" si="60">IF(R123="","",R123)</f>
        <v/>
      </c>
      <c r="S160" s="2212" t="str">
        <f t="shared" si="50"/>
        <v/>
      </c>
      <c r="T160" s="2628"/>
      <c r="U160" s="2629"/>
      <c r="V160" s="2143">
        <f t="shared" si="50"/>
        <v>1</v>
      </c>
      <c r="W160" s="234" t="str">
        <f t="shared" si="50"/>
        <v>CC</v>
      </c>
      <c r="X160" s="234" t="str">
        <f t="shared" si="50"/>
        <v>écrit et oral</v>
      </c>
      <c r="Y160" s="234" t="str">
        <f t="shared" si="50"/>
        <v/>
      </c>
      <c r="Z160" s="235">
        <f t="shared" si="50"/>
        <v>1</v>
      </c>
      <c r="AA160" s="44" t="str">
        <f t="shared" si="50"/>
        <v>CT</v>
      </c>
      <c r="AB160" s="44" t="str">
        <f t="shared" si="50"/>
        <v>écrit</v>
      </c>
      <c r="AC160" s="44" t="str">
        <f t="shared" si="50"/>
        <v>2h00</v>
      </c>
      <c r="AD160" s="2628" t="str">
        <f t="shared" si="50"/>
        <v/>
      </c>
      <c r="AE160" s="232" t="str">
        <f t="shared" si="58"/>
        <v/>
      </c>
      <c r="AF160" s="2143">
        <f t="shared" si="50"/>
        <v>1</v>
      </c>
      <c r="AG160" s="234" t="str">
        <f t="shared" si="50"/>
        <v>CT</v>
      </c>
      <c r="AH160" s="234" t="str">
        <f t="shared" si="50"/>
        <v>écrit</v>
      </c>
      <c r="AI160" s="234" t="str">
        <f t="shared" si="50"/>
        <v>2h00</v>
      </c>
      <c r="AJ160" s="235">
        <f t="shared" si="50"/>
        <v>1</v>
      </c>
      <c r="AK160" s="44" t="str">
        <f t="shared" si="50"/>
        <v>CT</v>
      </c>
      <c r="AL160" s="44" t="str">
        <f t="shared" si="50"/>
        <v>écrit</v>
      </c>
      <c r="AM160" s="44" t="str">
        <f t="shared" si="50"/>
        <v>2h00</v>
      </c>
      <c r="AN160" s="237" t="str">
        <f t="shared" si="50"/>
        <v>Ce cours a pour principal objet l'étude d'articles de presse, de reportages télévisés et d'émissions de radio portant sur les thèmes contemporains de l'aire géographique étudiée.</v>
      </c>
    </row>
    <row r="161" spans="1:246" ht="30.75" customHeight="1" x14ac:dyDescent="0.25">
      <c r="A161" s="2271"/>
      <c r="B161" s="2271"/>
      <c r="C161" s="2272"/>
      <c r="D161" s="2273"/>
      <c r="E161" s="2274"/>
      <c r="F161" s="2274"/>
      <c r="G161" s="2274"/>
      <c r="H161" s="2274"/>
      <c r="I161" s="2274"/>
      <c r="J161" s="2275" t="s">
        <v>303</v>
      </c>
      <c r="K161" s="500"/>
      <c r="L161" s="500"/>
      <c r="M161" s="500"/>
      <c r="N161" s="2274"/>
      <c r="O161" s="501"/>
      <c r="P161" s="2274"/>
      <c r="Q161" s="2274"/>
      <c r="R161" s="2276"/>
      <c r="S161" s="2276"/>
      <c r="T161" s="94"/>
      <c r="U161" s="95"/>
      <c r="V161" s="2277"/>
      <c r="W161" s="2277"/>
      <c r="X161" s="2277"/>
      <c r="Y161" s="2277"/>
      <c r="Z161" s="2277"/>
      <c r="AA161" s="2277"/>
      <c r="AB161" s="2277"/>
      <c r="AC161" s="2277"/>
      <c r="AD161" s="504"/>
      <c r="AE161" s="505"/>
      <c r="AF161" s="2277"/>
      <c r="AG161" s="2277"/>
      <c r="AH161" s="2277"/>
      <c r="AI161" s="2277"/>
      <c r="AJ161" s="2277"/>
      <c r="AK161" s="2277"/>
      <c r="AL161" s="2277"/>
      <c r="AM161" s="2277"/>
      <c r="AN161" s="506"/>
    </row>
    <row r="162" spans="1:246" ht="30.75" customHeight="1" x14ac:dyDescent="0.25">
      <c r="A162" s="2278"/>
      <c r="B162" s="2278"/>
      <c r="C162" s="2279"/>
      <c r="D162" s="2280"/>
      <c r="E162" s="2281"/>
      <c r="F162" s="2281"/>
      <c r="G162" s="2281"/>
      <c r="H162" s="2281"/>
      <c r="I162" s="2281"/>
      <c r="J162" s="2281"/>
      <c r="K162" s="511"/>
      <c r="L162" s="511"/>
      <c r="M162" s="511"/>
      <c r="N162" s="2281"/>
      <c r="O162" s="2520"/>
      <c r="P162" s="2281"/>
      <c r="Q162" s="2281"/>
      <c r="R162" s="2282"/>
      <c r="S162" s="2282"/>
      <c r="T162" s="512"/>
      <c r="U162" s="513"/>
      <c r="V162" s="2283"/>
      <c r="W162" s="2283"/>
      <c r="X162" s="2283"/>
      <c r="Y162" s="2283"/>
      <c r="Z162" s="2283"/>
      <c r="AA162" s="2283"/>
      <c r="AB162" s="2283"/>
      <c r="AC162" s="2283"/>
      <c r="AD162" s="516"/>
      <c r="AE162" s="517"/>
      <c r="AF162" s="2283"/>
      <c r="AG162" s="2283"/>
      <c r="AH162" s="2283"/>
      <c r="AI162" s="2283"/>
      <c r="AJ162" s="2283"/>
      <c r="AK162" s="2283"/>
      <c r="AL162" s="2283"/>
      <c r="AM162" s="2283"/>
      <c r="AN162" s="518"/>
    </row>
    <row r="163" spans="1:246" ht="23.25" customHeight="1" x14ac:dyDescent="0.25">
      <c r="A163" s="2284" t="s">
        <v>304</v>
      </c>
      <c r="B163" s="177" t="s">
        <v>305</v>
      </c>
      <c r="C163" s="178" t="s">
        <v>306</v>
      </c>
      <c r="D163" s="2285"/>
      <c r="E163" s="2286" t="s">
        <v>41</v>
      </c>
      <c r="F163" s="2286"/>
      <c r="G163" s="2287"/>
      <c r="H163" s="2287"/>
      <c r="I163" s="2287"/>
      <c r="J163" s="2288"/>
      <c r="K163" s="182"/>
      <c r="L163" s="182"/>
      <c r="M163" s="182"/>
      <c r="N163" s="2289"/>
      <c r="O163" s="2516"/>
      <c r="P163" s="2287"/>
      <c r="Q163" s="2287"/>
      <c r="R163" s="2290"/>
      <c r="S163" s="2290"/>
      <c r="T163" s="185"/>
      <c r="U163" s="186"/>
      <c r="V163" s="2290"/>
      <c r="W163" s="2290"/>
      <c r="X163" s="2290"/>
      <c r="Y163" s="2290"/>
      <c r="Z163" s="2290"/>
      <c r="AA163" s="2290"/>
      <c r="AB163" s="2290"/>
      <c r="AC163" s="2290"/>
      <c r="AD163" s="185"/>
      <c r="AE163" s="186"/>
      <c r="AF163" s="2290"/>
      <c r="AG163" s="2290"/>
      <c r="AH163" s="2290"/>
      <c r="AI163" s="2290"/>
      <c r="AJ163" s="2290"/>
      <c r="AK163" s="2290"/>
      <c r="AL163" s="2290"/>
      <c r="AM163" s="2290"/>
      <c r="AN163" s="189"/>
    </row>
    <row r="164" spans="1:246" ht="23.25" customHeight="1" x14ac:dyDescent="0.2">
      <c r="A164" s="190"/>
      <c r="B164" s="190"/>
      <c r="C164" s="191" t="s">
        <v>42</v>
      </c>
      <c r="D164" s="192"/>
      <c r="E164" s="193"/>
      <c r="F164" s="193"/>
      <c r="G164" s="194"/>
      <c r="H164" s="194"/>
      <c r="I164" s="194"/>
      <c r="J164" s="194"/>
      <c r="K164" s="194"/>
      <c r="L164" s="194"/>
      <c r="M164" s="194"/>
      <c r="N164" s="194"/>
      <c r="O164" s="2536"/>
      <c r="P164" s="194"/>
      <c r="Q164" s="194"/>
      <c r="R164" s="194"/>
      <c r="S164" s="194"/>
      <c r="T164" s="196"/>
      <c r="U164" s="197"/>
      <c r="V164" s="194"/>
      <c r="W164" s="194"/>
      <c r="X164" s="194"/>
      <c r="Y164" s="194"/>
      <c r="Z164" s="194"/>
      <c r="AA164" s="194"/>
      <c r="AB164" s="194"/>
      <c r="AC164" s="194"/>
      <c r="AD164" s="196"/>
      <c r="AE164" s="197"/>
      <c r="AF164" s="194"/>
      <c r="AG164" s="194"/>
      <c r="AH164" s="194"/>
      <c r="AI164" s="194"/>
      <c r="AJ164" s="194"/>
      <c r="AK164" s="194"/>
      <c r="AL164" s="194"/>
      <c r="AM164" s="194"/>
      <c r="AN164" s="199"/>
      <c r="AO164" s="200"/>
      <c r="AP164" s="200"/>
      <c r="AQ164" s="200"/>
      <c r="AR164" s="200"/>
      <c r="AS164" s="200"/>
      <c r="AT164" s="200"/>
      <c r="AU164" s="200"/>
      <c r="AV164" s="200"/>
      <c r="AW164" s="200"/>
      <c r="AX164" s="200"/>
      <c r="AY164" s="200"/>
      <c r="AZ164" s="200"/>
      <c r="BA164" s="200"/>
      <c r="BB164" s="200"/>
      <c r="BC164" s="200"/>
      <c r="BD164" s="200"/>
      <c r="BE164" s="200"/>
      <c r="BF164" s="200"/>
      <c r="BG164" s="200"/>
      <c r="BH164" s="200"/>
      <c r="BI164" s="200"/>
      <c r="BJ164" s="200"/>
      <c r="BK164" s="200"/>
      <c r="BL164" s="200"/>
      <c r="BM164" s="200"/>
      <c r="BN164" s="200"/>
      <c r="BO164" s="200"/>
      <c r="BP164" s="200"/>
      <c r="BQ164" s="200"/>
      <c r="BR164" s="200"/>
      <c r="BS164" s="200"/>
      <c r="BT164" s="200"/>
      <c r="BU164" s="200"/>
      <c r="BV164" s="200"/>
      <c r="BW164" s="200"/>
      <c r="BX164" s="200"/>
      <c r="BY164" s="200"/>
      <c r="BZ164" s="200"/>
      <c r="CA164" s="200"/>
      <c r="CB164" s="200"/>
      <c r="CC164" s="200"/>
      <c r="CD164" s="200"/>
      <c r="CE164" s="200"/>
      <c r="CF164" s="200"/>
      <c r="CG164" s="200"/>
      <c r="CH164" s="200"/>
      <c r="CI164" s="200"/>
      <c r="CJ164" s="200"/>
      <c r="CK164" s="200"/>
      <c r="CL164" s="200"/>
      <c r="CM164" s="200"/>
      <c r="CN164" s="200"/>
      <c r="CO164" s="200"/>
      <c r="CP164" s="200"/>
      <c r="CQ164" s="200"/>
      <c r="CR164" s="200"/>
      <c r="CS164" s="200"/>
      <c r="CT164" s="200"/>
      <c r="CU164" s="200"/>
      <c r="CV164" s="200"/>
      <c r="CW164" s="200"/>
      <c r="CX164" s="200"/>
      <c r="CY164" s="200"/>
      <c r="CZ164" s="200"/>
      <c r="DA164" s="200"/>
      <c r="DB164" s="200"/>
      <c r="DC164" s="200"/>
      <c r="DD164" s="200"/>
      <c r="DE164" s="200"/>
      <c r="DF164" s="200"/>
      <c r="DG164" s="200"/>
      <c r="DH164" s="200"/>
      <c r="DI164" s="200"/>
      <c r="DJ164" s="200"/>
      <c r="DK164" s="200"/>
      <c r="DL164" s="201"/>
      <c r="DM164" s="201"/>
      <c r="DN164" s="201"/>
      <c r="DO164" s="201"/>
      <c r="DP164" s="201"/>
      <c r="DQ164" s="201"/>
      <c r="DR164" s="201"/>
      <c r="DS164" s="201"/>
      <c r="DT164" s="201"/>
      <c r="DU164" s="201"/>
      <c r="DV164" s="201"/>
      <c r="DW164" s="201"/>
      <c r="DX164" s="201"/>
      <c r="DY164" s="201"/>
      <c r="DZ164" s="201"/>
      <c r="EA164" s="201"/>
      <c r="EB164" s="201"/>
      <c r="EC164" s="201"/>
      <c r="ED164" s="201"/>
      <c r="EE164" s="201"/>
      <c r="EF164" s="201"/>
      <c r="EG164" s="201"/>
      <c r="EH164" s="201"/>
      <c r="EI164" s="201"/>
      <c r="EJ164" s="201"/>
      <c r="EK164" s="201"/>
      <c r="EL164" s="201"/>
      <c r="EM164" s="201"/>
      <c r="EN164" s="201"/>
      <c r="EO164" s="201"/>
      <c r="EP164" s="201"/>
      <c r="EQ164" s="201"/>
      <c r="ER164" s="201"/>
      <c r="ES164" s="201"/>
      <c r="ET164" s="201"/>
      <c r="EU164" s="201"/>
      <c r="EV164" s="201"/>
      <c r="EW164" s="201"/>
      <c r="EX164" s="201"/>
      <c r="EY164" s="201"/>
      <c r="EZ164" s="201"/>
      <c r="FA164" s="201"/>
      <c r="FB164" s="201"/>
      <c r="FC164" s="201"/>
      <c r="FD164" s="201"/>
      <c r="FE164" s="201"/>
      <c r="FF164" s="201"/>
      <c r="FG164" s="201"/>
      <c r="FH164" s="201"/>
      <c r="FI164" s="201"/>
      <c r="FJ164" s="201"/>
      <c r="FK164" s="201"/>
      <c r="FL164" s="201"/>
      <c r="FM164" s="201"/>
      <c r="FN164" s="201"/>
      <c r="FO164" s="201"/>
      <c r="FP164" s="201"/>
      <c r="FQ164" s="201"/>
      <c r="FR164" s="201"/>
      <c r="FS164" s="201"/>
      <c r="FT164" s="201"/>
      <c r="FU164" s="201"/>
      <c r="FV164" s="201"/>
      <c r="FW164" s="201"/>
      <c r="FX164" s="201"/>
      <c r="FY164" s="201"/>
      <c r="FZ164" s="201"/>
      <c r="GA164" s="201"/>
      <c r="GB164" s="201"/>
      <c r="GC164" s="201"/>
      <c r="GD164" s="201"/>
      <c r="GE164" s="201"/>
      <c r="GF164" s="201"/>
      <c r="GG164" s="201"/>
      <c r="GH164" s="201"/>
      <c r="GI164" s="201"/>
      <c r="GJ164" s="201"/>
      <c r="GK164" s="201"/>
      <c r="GL164" s="201"/>
      <c r="GM164" s="201"/>
      <c r="GN164" s="201"/>
      <c r="GO164" s="201"/>
      <c r="GP164" s="201"/>
      <c r="GQ164" s="201"/>
      <c r="GR164" s="201"/>
      <c r="GS164" s="201"/>
      <c r="GT164" s="201"/>
      <c r="GU164" s="201"/>
      <c r="GV164" s="201"/>
      <c r="GW164" s="201"/>
      <c r="GX164" s="201"/>
      <c r="GY164" s="201"/>
      <c r="GZ164" s="201"/>
      <c r="HA164" s="201"/>
      <c r="HB164" s="201"/>
      <c r="HC164" s="201"/>
      <c r="HD164" s="201"/>
      <c r="HE164" s="201"/>
      <c r="HF164" s="201"/>
      <c r="HG164" s="201"/>
      <c r="HH164" s="201"/>
      <c r="HI164" s="201"/>
      <c r="HJ164" s="201"/>
      <c r="HK164" s="201"/>
      <c r="HL164" s="201"/>
      <c r="HM164" s="201"/>
      <c r="HN164" s="201"/>
      <c r="HO164" s="201"/>
      <c r="HP164" s="201"/>
      <c r="HQ164" s="201"/>
      <c r="HR164" s="201"/>
      <c r="HS164" s="201"/>
      <c r="HT164" s="2"/>
      <c r="HU164" s="2"/>
      <c r="HV164" s="2"/>
      <c r="HW164" s="2"/>
      <c r="HX164" s="2"/>
      <c r="HY164" s="2"/>
      <c r="HZ164" s="2"/>
      <c r="IA164" s="2"/>
      <c r="IB164" s="2"/>
      <c r="IC164" s="2"/>
      <c r="ID164" s="2"/>
      <c r="IE164" s="2"/>
      <c r="IF164" s="2"/>
      <c r="IG164" s="2"/>
      <c r="IH164" s="2"/>
      <c r="II164" s="2"/>
      <c r="IJ164" s="2"/>
      <c r="IK164" s="2"/>
      <c r="IL164" s="2"/>
    </row>
    <row r="165" spans="1:246" ht="25.5" x14ac:dyDescent="0.25">
      <c r="A165" s="202" t="s">
        <v>307</v>
      </c>
      <c r="B165" s="202" t="s">
        <v>308</v>
      </c>
      <c r="C165" s="203" t="s">
        <v>309</v>
      </c>
      <c r="D165" s="2219"/>
      <c r="E165" s="2220" t="s">
        <v>310</v>
      </c>
      <c r="F165" s="2221"/>
      <c r="G165" s="2222"/>
      <c r="H165" s="2223"/>
      <c r="I165" s="2291">
        <f>SUM(I166:I170)</f>
        <v>12</v>
      </c>
      <c r="J165" s="2291">
        <f>SUM(J166:J170)</f>
        <v>12</v>
      </c>
      <c r="K165" s="2225"/>
      <c r="L165" s="2225"/>
      <c r="M165" s="2224"/>
      <c r="N165" s="211"/>
      <c r="O165" s="2537"/>
      <c r="P165" s="211"/>
      <c r="Q165" s="211"/>
      <c r="R165" s="211"/>
      <c r="S165" s="211"/>
      <c r="T165" s="213"/>
      <c r="U165" s="214"/>
      <c r="V165" s="2226"/>
      <c r="W165" s="216"/>
      <c r="X165" s="216"/>
      <c r="Y165" s="216"/>
      <c r="Z165" s="217"/>
      <c r="AA165" s="216"/>
      <c r="AB165" s="216"/>
      <c r="AC165" s="216"/>
      <c r="AD165" s="249"/>
      <c r="AE165" s="250"/>
      <c r="AF165" s="217"/>
      <c r="AG165" s="216"/>
      <c r="AH165" s="216"/>
      <c r="AI165" s="216"/>
      <c r="AJ165" s="217"/>
      <c r="AK165" s="216"/>
      <c r="AL165" s="216"/>
      <c r="AM165" s="216"/>
      <c r="AN165" s="219"/>
      <c r="HK165" s="2"/>
      <c r="HL165" s="2"/>
      <c r="HM165" s="2"/>
      <c r="HN165" s="2"/>
      <c r="HO165" s="2"/>
      <c r="HP165" s="2"/>
      <c r="HQ165" s="2"/>
      <c r="HR165" s="2"/>
      <c r="HS165" s="2"/>
    </row>
    <row r="166" spans="1:246" ht="38.25" x14ac:dyDescent="0.25">
      <c r="A166" s="2292"/>
      <c r="B166" s="2293" t="s">
        <v>311</v>
      </c>
      <c r="C166" s="2264" t="s">
        <v>312</v>
      </c>
      <c r="D166" s="2213" t="s">
        <v>313</v>
      </c>
      <c r="E166" s="2216" t="s">
        <v>50</v>
      </c>
      <c r="F166" s="2262"/>
      <c r="G166" s="2216" t="str">
        <f t="shared" ref="G166" si="61">IF(G129="","",G129)</f>
        <v>LLCER</v>
      </c>
      <c r="H166" s="2234"/>
      <c r="I166" s="538">
        <v>2</v>
      </c>
      <c r="J166" s="2294">
        <v>2</v>
      </c>
      <c r="K166" s="540" t="s">
        <v>53</v>
      </c>
      <c r="L166" s="227">
        <v>11</v>
      </c>
      <c r="M166" s="227"/>
      <c r="N166" s="2561"/>
      <c r="O166" s="2564"/>
      <c r="P166" s="2565">
        <v>12</v>
      </c>
      <c r="Q166" s="2565"/>
      <c r="R166" s="2564"/>
      <c r="S166" s="2562"/>
      <c r="T166" s="231"/>
      <c r="U166" s="232"/>
      <c r="V166" s="398">
        <v>1</v>
      </c>
      <c r="W166" s="291" t="s">
        <v>54</v>
      </c>
      <c r="X166" s="291" t="s">
        <v>55</v>
      </c>
      <c r="Y166" s="291" t="s">
        <v>56</v>
      </c>
      <c r="Z166" s="292">
        <v>1</v>
      </c>
      <c r="AA166" s="293" t="s">
        <v>57</v>
      </c>
      <c r="AB166" s="44" t="s">
        <v>55</v>
      </c>
      <c r="AC166" s="293" t="s">
        <v>56</v>
      </c>
      <c r="AD166" s="231"/>
      <c r="AE166" s="232" t="str">
        <f t="shared" ref="AE166:AE170" si="62">IF(AD166="","",+AD166)</f>
        <v/>
      </c>
      <c r="AF166" s="398">
        <v>1</v>
      </c>
      <c r="AG166" s="291" t="s">
        <v>57</v>
      </c>
      <c r="AH166" s="291" t="s">
        <v>55</v>
      </c>
      <c r="AI166" s="291" t="s">
        <v>56</v>
      </c>
      <c r="AJ166" s="292">
        <v>1</v>
      </c>
      <c r="AK166" s="293" t="s">
        <v>57</v>
      </c>
      <c r="AL166" s="293" t="s">
        <v>55</v>
      </c>
      <c r="AM166" s="293" t="s">
        <v>56</v>
      </c>
      <c r="AN166" s="237" t="s">
        <v>314</v>
      </c>
    </row>
    <row r="167" spans="1:246" ht="114.75" x14ac:dyDescent="0.25">
      <c r="A167" s="2295"/>
      <c r="B167" s="2293" t="s">
        <v>315</v>
      </c>
      <c r="C167" s="2264" t="s">
        <v>316</v>
      </c>
      <c r="D167" s="2296" t="s">
        <v>317</v>
      </c>
      <c r="E167" s="2216" t="s">
        <v>50</v>
      </c>
      <c r="F167" s="2262"/>
      <c r="G167" s="2216" t="s">
        <v>51</v>
      </c>
      <c r="H167" s="2234"/>
      <c r="I167" s="227">
        <v>2</v>
      </c>
      <c r="J167" s="2140">
        <v>2</v>
      </c>
      <c r="K167" s="540" t="s">
        <v>53</v>
      </c>
      <c r="L167" s="227">
        <v>11</v>
      </c>
      <c r="M167" s="227"/>
      <c r="N167" s="2561"/>
      <c r="O167" s="2564"/>
      <c r="P167" s="2566"/>
      <c r="Q167" s="2566"/>
      <c r="R167" s="2565">
        <v>12</v>
      </c>
      <c r="S167" s="2554"/>
      <c r="T167" s="231"/>
      <c r="U167" s="232"/>
      <c r="V167" s="398">
        <v>1</v>
      </c>
      <c r="W167" s="291" t="s">
        <v>54</v>
      </c>
      <c r="X167" s="291" t="s">
        <v>55</v>
      </c>
      <c r="Y167" s="291" t="s">
        <v>62</v>
      </c>
      <c r="Z167" s="292">
        <v>1</v>
      </c>
      <c r="AA167" s="293" t="s">
        <v>57</v>
      </c>
      <c r="AB167" s="293" t="s">
        <v>55</v>
      </c>
      <c r="AC167" s="293" t="s">
        <v>56</v>
      </c>
      <c r="AD167" s="231"/>
      <c r="AE167" s="232" t="str">
        <f t="shared" si="62"/>
        <v/>
      </c>
      <c r="AF167" s="398">
        <v>1</v>
      </c>
      <c r="AG167" s="291" t="s">
        <v>57</v>
      </c>
      <c r="AH167" s="291" t="s">
        <v>55</v>
      </c>
      <c r="AI167" s="291" t="s">
        <v>56</v>
      </c>
      <c r="AJ167" s="292">
        <v>1</v>
      </c>
      <c r="AK167" s="293" t="s">
        <v>57</v>
      </c>
      <c r="AL167" s="293" t="s">
        <v>55</v>
      </c>
      <c r="AM167" s="293" t="s">
        <v>56</v>
      </c>
      <c r="AN167" s="237" t="s">
        <v>318</v>
      </c>
    </row>
    <row r="168" spans="1:246" ht="127.5" x14ac:dyDescent="0.25">
      <c r="A168" s="2297"/>
      <c r="B168" s="2293" t="s">
        <v>319</v>
      </c>
      <c r="C168" s="2264" t="s">
        <v>320</v>
      </c>
      <c r="D168" s="2296" t="s">
        <v>321</v>
      </c>
      <c r="E168" s="2216" t="s">
        <v>50</v>
      </c>
      <c r="F168" s="2214"/>
      <c r="G168" s="2216" t="str">
        <f t="shared" ref="G168" si="63">IF(G131="","",G131)</f>
        <v>LLCER</v>
      </c>
      <c r="H168" s="2234"/>
      <c r="I168" s="227">
        <v>2</v>
      </c>
      <c r="J168" s="2140">
        <v>2</v>
      </c>
      <c r="K168" s="540" t="s">
        <v>53</v>
      </c>
      <c r="L168" s="227">
        <v>11</v>
      </c>
      <c r="M168" s="227"/>
      <c r="N168" s="2561"/>
      <c r="O168" s="2564"/>
      <c r="P168" s="2567"/>
      <c r="Q168" s="2567"/>
      <c r="R168" s="2568">
        <v>12</v>
      </c>
      <c r="S168" s="2563"/>
      <c r="T168" s="231"/>
      <c r="U168" s="232"/>
      <c r="V168" s="398">
        <v>1</v>
      </c>
      <c r="W168" s="291" t="s">
        <v>54</v>
      </c>
      <c r="X168" s="291" t="s">
        <v>67</v>
      </c>
      <c r="Y168" s="291" t="s">
        <v>68</v>
      </c>
      <c r="Z168" s="292">
        <v>1</v>
      </c>
      <c r="AA168" s="293" t="s">
        <v>57</v>
      </c>
      <c r="AB168" s="293" t="s">
        <v>67</v>
      </c>
      <c r="AC168" s="293" t="s">
        <v>69</v>
      </c>
      <c r="AD168" s="231"/>
      <c r="AE168" s="232" t="str">
        <f t="shared" si="62"/>
        <v/>
      </c>
      <c r="AF168" s="398">
        <v>1</v>
      </c>
      <c r="AG168" s="291" t="s">
        <v>57</v>
      </c>
      <c r="AH168" s="291" t="s">
        <v>67</v>
      </c>
      <c r="AI168" s="291" t="s">
        <v>69</v>
      </c>
      <c r="AJ168" s="292">
        <v>1</v>
      </c>
      <c r="AK168" s="293" t="s">
        <v>57</v>
      </c>
      <c r="AL168" s="293" t="s">
        <v>67</v>
      </c>
      <c r="AM168" s="293" t="s">
        <v>69</v>
      </c>
      <c r="AN168" s="237" t="s">
        <v>322</v>
      </c>
    </row>
    <row r="169" spans="1:246" ht="23.25" customHeight="1" x14ac:dyDescent="0.25">
      <c r="A169" s="2297"/>
      <c r="B169" s="2293" t="s">
        <v>323</v>
      </c>
      <c r="C169" s="2264" t="s">
        <v>324</v>
      </c>
      <c r="D169" s="2296" t="s">
        <v>325</v>
      </c>
      <c r="E169" s="2216" t="s">
        <v>50</v>
      </c>
      <c r="F169" s="2214"/>
      <c r="G169" s="2216" t="s">
        <v>51</v>
      </c>
      <c r="H169" s="2234"/>
      <c r="I169" s="227">
        <v>3</v>
      </c>
      <c r="J169" s="2140">
        <v>3</v>
      </c>
      <c r="K169" s="226" t="s">
        <v>326</v>
      </c>
      <c r="L169" s="227">
        <v>11</v>
      </c>
      <c r="M169" s="227"/>
      <c r="N169" s="2561"/>
      <c r="O169" s="2564"/>
      <c r="P169" s="2565">
        <v>18</v>
      </c>
      <c r="Q169" s="2565"/>
      <c r="R169" s="2564"/>
      <c r="S169" s="2562"/>
      <c r="T169" s="231"/>
      <c r="U169" s="232"/>
      <c r="V169" s="398">
        <v>1</v>
      </c>
      <c r="W169" s="291" t="s">
        <v>54</v>
      </c>
      <c r="X169" s="291" t="s">
        <v>55</v>
      </c>
      <c r="Y169" s="291" t="s">
        <v>76</v>
      </c>
      <c r="Z169" s="292">
        <v>1</v>
      </c>
      <c r="AA169" s="293" t="s">
        <v>57</v>
      </c>
      <c r="AB169" s="293" t="s">
        <v>55</v>
      </c>
      <c r="AC169" s="293" t="s">
        <v>76</v>
      </c>
      <c r="AD169" s="231"/>
      <c r="AE169" s="232" t="str">
        <f t="shared" si="62"/>
        <v/>
      </c>
      <c r="AF169" s="398">
        <v>1</v>
      </c>
      <c r="AG169" s="291" t="s">
        <v>57</v>
      </c>
      <c r="AH169" s="291" t="s">
        <v>55</v>
      </c>
      <c r="AI169" s="291" t="s">
        <v>76</v>
      </c>
      <c r="AJ169" s="292">
        <v>1</v>
      </c>
      <c r="AK169" s="293" t="s">
        <v>57</v>
      </c>
      <c r="AL169" s="293" t="s">
        <v>55</v>
      </c>
      <c r="AM169" s="293" t="s">
        <v>76</v>
      </c>
      <c r="AN169" s="237" t="s">
        <v>77</v>
      </c>
    </row>
    <row r="170" spans="1:246" ht="38.25" x14ac:dyDescent="0.25">
      <c r="A170" s="2297"/>
      <c r="B170" s="2293" t="s">
        <v>327</v>
      </c>
      <c r="C170" s="2298" t="s">
        <v>328</v>
      </c>
      <c r="D170" s="2296" t="s">
        <v>329</v>
      </c>
      <c r="E170" s="2216" t="s">
        <v>50</v>
      </c>
      <c r="F170" s="2214"/>
      <c r="G170" s="2216" t="s">
        <v>51</v>
      </c>
      <c r="H170" s="2234"/>
      <c r="I170" s="227">
        <v>3</v>
      </c>
      <c r="J170" s="2140">
        <v>3</v>
      </c>
      <c r="K170" s="547" t="s">
        <v>195</v>
      </c>
      <c r="L170" s="227">
        <v>11</v>
      </c>
      <c r="M170" s="227"/>
      <c r="N170" s="2561"/>
      <c r="O170" s="2564"/>
      <c r="P170" s="2565">
        <v>24</v>
      </c>
      <c r="Q170" s="2565"/>
      <c r="R170" s="2564"/>
      <c r="S170" s="2562"/>
      <c r="T170" s="231"/>
      <c r="U170" s="232"/>
      <c r="V170" s="398">
        <v>1</v>
      </c>
      <c r="W170" s="291" t="s">
        <v>54</v>
      </c>
      <c r="X170" s="291" t="s">
        <v>55</v>
      </c>
      <c r="Y170" s="291" t="s">
        <v>82</v>
      </c>
      <c r="Z170" s="292">
        <v>1</v>
      </c>
      <c r="AA170" s="293" t="s">
        <v>57</v>
      </c>
      <c r="AB170" s="293" t="s">
        <v>55</v>
      </c>
      <c r="AC170" s="293" t="s">
        <v>82</v>
      </c>
      <c r="AD170" s="231"/>
      <c r="AE170" s="232" t="str">
        <f t="shared" si="62"/>
        <v/>
      </c>
      <c r="AF170" s="398">
        <v>1</v>
      </c>
      <c r="AG170" s="291" t="s">
        <v>57</v>
      </c>
      <c r="AH170" s="291" t="s">
        <v>55</v>
      </c>
      <c r="AI170" s="291" t="s">
        <v>82</v>
      </c>
      <c r="AJ170" s="292">
        <v>1</v>
      </c>
      <c r="AK170" s="293" t="s">
        <v>57</v>
      </c>
      <c r="AL170" s="293" t="s">
        <v>55</v>
      </c>
      <c r="AM170" s="293" t="s">
        <v>82</v>
      </c>
      <c r="AN170" s="237" t="s">
        <v>330</v>
      </c>
    </row>
    <row r="171" spans="1:246" x14ac:dyDescent="0.25">
      <c r="A171" s="202"/>
      <c r="B171" s="202"/>
      <c r="C171" s="203" t="s">
        <v>84</v>
      </c>
      <c r="D171" s="2219"/>
      <c r="E171" s="2220"/>
      <c r="F171" s="2221"/>
      <c r="G171" s="2222"/>
      <c r="H171" s="2223"/>
      <c r="I171" s="2224"/>
      <c r="J171" s="2224"/>
      <c r="K171" s="2225"/>
      <c r="L171" s="2225"/>
      <c r="M171" s="2224"/>
      <c r="N171" s="211"/>
      <c r="O171" s="2537"/>
      <c r="P171" s="211"/>
      <c r="Q171" s="211"/>
      <c r="R171" s="211"/>
      <c r="S171" s="211"/>
      <c r="T171" s="213"/>
      <c r="U171" s="214"/>
      <c r="V171" s="2226"/>
      <c r="W171" s="216"/>
      <c r="X171" s="216"/>
      <c r="Y171" s="216"/>
      <c r="Z171" s="217"/>
      <c r="AA171" s="216"/>
      <c r="AB171" s="216"/>
      <c r="AC171" s="216"/>
      <c r="AD171" s="213"/>
      <c r="AE171" s="250"/>
      <c r="AF171" s="217"/>
      <c r="AG171" s="216"/>
      <c r="AH171" s="216"/>
      <c r="AI171" s="216"/>
      <c r="AJ171" s="217"/>
      <c r="AK171" s="216"/>
      <c r="AL171" s="216"/>
      <c r="AM171" s="216"/>
      <c r="AN171" s="219"/>
      <c r="HK171" s="2"/>
      <c r="HL171" s="2"/>
      <c r="HM171" s="2"/>
      <c r="HN171" s="2"/>
      <c r="HO171" s="2"/>
      <c r="HP171" s="2"/>
      <c r="HQ171" s="2"/>
      <c r="HR171" s="2"/>
      <c r="HS171" s="2"/>
    </row>
    <row r="172" spans="1:246" ht="55.5" customHeight="1" x14ac:dyDescent="0.25">
      <c r="A172" s="2299"/>
      <c r="B172" s="2265" t="s">
        <v>331</v>
      </c>
      <c r="C172" s="2300" t="s">
        <v>332</v>
      </c>
      <c r="D172" s="2296" t="s">
        <v>333</v>
      </c>
      <c r="E172" s="2227"/>
      <c r="F172" s="2215"/>
      <c r="G172" s="2216" t="s">
        <v>51</v>
      </c>
      <c r="H172" s="2217"/>
      <c r="I172" s="252" t="s">
        <v>74</v>
      </c>
      <c r="J172" s="2146">
        <v>3</v>
      </c>
      <c r="K172" s="555" t="s">
        <v>334</v>
      </c>
      <c r="L172" s="254">
        <v>11</v>
      </c>
      <c r="M172" s="254"/>
      <c r="N172" s="2301">
        <v>12</v>
      </c>
      <c r="O172" s="2556"/>
      <c r="P172" s="255">
        <v>6</v>
      </c>
      <c r="Q172" s="255"/>
      <c r="R172" s="2230"/>
      <c r="S172" s="2230"/>
      <c r="T172" s="231"/>
      <c r="U172" s="232"/>
      <c r="V172" s="398">
        <v>1</v>
      </c>
      <c r="W172" s="291" t="s">
        <v>54</v>
      </c>
      <c r="X172" s="332"/>
      <c r="Y172" s="332"/>
      <c r="Z172" s="292">
        <v>1</v>
      </c>
      <c r="AA172" s="293" t="s">
        <v>57</v>
      </c>
      <c r="AB172" s="293" t="s">
        <v>55</v>
      </c>
      <c r="AC172" s="293" t="s">
        <v>82</v>
      </c>
      <c r="AD172" s="231"/>
      <c r="AE172" s="232" t="str">
        <f>IF(AD172="","",+AD172)</f>
        <v/>
      </c>
      <c r="AF172" s="398">
        <v>1</v>
      </c>
      <c r="AG172" s="291" t="s">
        <v>57</v>
      </c>
      <c r="AH172" s="291" t="s">
        <v>55</v>
      </c>
      <c r="AI172" s="291" t="s">
        <v>82</v>
      </c>
      <c r="AJ172" s="292">
        <v>1</v>
      </c>
      <c r="AK172" s="293" t="s">
        <v>57</v>
      </c>
      <c r="AL172" s="293" t="s">
        <v>55</v>
      </c>
      <c r="AM172" s="293" t="s">
        <v>82</v>
      </c>
      <c r="AN172" s="258" t="s">
        <v>335</v>
      </c>
    </row>
    <row r="173" spans="1:246" ht="25.5" x14ac:dyDescent="0.25">
      <c r="A173" s="202" t="s">
        <v>336</v>
      </c>
      <c r="B173" s="202" t="s">
        <v>337</v>
      </c>
      <c r="C173" s="203" t="s">
        <v>338</v>
      </c>
      <c r="D173" s="2219"/>
      <c r="E173" s="2220" t="s">
        <v>310</v>
      </c>
      <c r="F173" s="2221"/>
      <c r="G173" s="2222"/>
      <c r="H173" s="2223"/>
      <c r="I173" s="2224"/>
      <c r="J173" s="2224"/>
      <c r="K173" s="2225"/>
      <c r="L173" s="2225"/>
      <c r="M173" s="2224"/>
      <c r="N173" s="211"/>
      <c r="O173" s="2537"/>
      <c r="P173" s="211"/>
      <c r="Q173" s="211"/>
      <c r="R173" s="211"/>
      <c r="S173" s="211"/>
      <c r="T173" s="213"/>
      <c r="U173" s="214"/>
      <c r="V173" s="2226"/>
      <c r="W173" s="216"/>
      <c r="X173" s="216"/>
      <c r="Y173" s="216"/>
      <c r="Z173" s="217"/>
      <c r="AA173" s="216"/>
      <c r="AB173" s="216"/>
      <c r="AC173" s="216"/>
      <c r="AD173" s="213"/>
      <c r="AE173" s="250"/>
      <c r="AF173" s="217"/>
      <c r="AG173" s="216"/>
      <c r="AH173" s="216"/>
      <c r="AI173" s="216"/>
      <c r="AJ173" s="217"/>
      <c r="AK173" s="216"/>
      <c r="AL173" s="216"/>
      <c r="AM173" s="216"/>
      <c r="AN173" s="219"/>
      <c r="HK173" s="2"/>
      <c r="HL173" s="2"/>
      <c r="HM173" s="2"/>
      <c r="HN173" s="2"/>
      <c r="HO173" s="2"/>
      <c r="HP173" s="2"/>
      <c r="HQ173" s="2"/>
      <c r="HR173" s="2"/>
      <c r="HS173" s="2"/>
    </row>
    <row r="174" spans="1:246" ht="51" x14ac:dyDescent="0.25">
      <c r="A174" s="559"/>
      <c r="B174" s="251" t="s">
        <v>339</v>
      </c>
      <c r="C174" s="337" t="s">
        <v>340</v>
      </c>
      <c r="D174" s="2302" t="s">
        <v>341</v>
      </c>
      <c r="E174" s="2216" t="s">
        <v>50</v>
      </c>
      <c r="F174" s="2216"/>
      <c r="G174" s="2216" t="s">
        <v>51</v>
      </c>
      <c r="H174" s="2303"/>
      <c r="I174" s="224" t="s">
        <v>52</v>
      </c>
      <c r="J174" s="2304" t="s">
        <v>52</v>
      </c>
      <c r="K174" s="540" t="s">
        <v>88</v>
      </c>
      <c r="L174" s="224" t="s">
        <v>110</v>
      </c>
      <c r="M174" s="224"/>
      <c r="N174" s="2305"/>
      <c r="O174" s="2521"/>
      <c r="P174" s="2306">
        <v>18</v>
      </c>
      <c r="Q174" s="2306"/>
      <c r="R174" s="2307"/>
      <c r="S174" s="2307"/>
      <c r="T174" s="231"/>
      <c r="U174" s="232"/>
      <c r="V174" s="398">
        <v>1</v>
      </c>
      <c r="W174" s="291" t="s">
        <v>54</v>
      </c>
      <c r="X174" s="291" t="s">
        <v>55</v>
      </c>
      <c r="Y174" s="291" t="s">
        <v>76</v>
      </c>
      <c r="Z174" s="292">
        <v>1</v>
      </c>
      <c r="AA174" s="293" t="s">
        <v>57</v>
      </c>
      <c r="AB174" s="293" t="s">
        <v>55</v>
      </c>
      <c r="AC174" s="293" t="s">
        <v>82</v>
      </c>
      <c r="AD174" s="231"/>
      <c r="AE174" s="232" t="str">
        <f>IF(AD174="","",+AD174)</f>
        <v/>
      </c>
      <c r="AF174" s="398">
        <v>1</v>
      </c>
      <c r="AG174" s="291" t="s">
        <v>57</v>
      </c>
      <c r="AH174" s="291" t="s">
        <v>55</v>
      </c>
      <c r="AI174" s="291" t="s">
        <v>82</v>
      </c>
      <c r="AJ174" s="292">
        <v>1</v>
      </c>
      <c r="AK174" s="293" t="s">
        <v>57</v>
      </c>
      <c r="AL174" s="293" t="s">
        <v>55</v>
      </c>
      <c r="AM174" s="293" t="s">
        <v>82</v>
      </c>
      <c r="AN174" s="237" t="s">
        <v>343</v>
      </c>
    </row>
    <row r="175" spans="1:246" ht="25.5" x14ac:dyDescent="0.25">
      <c r="A175" s="202" t="s">
        <v>344</v>
      </c>
      <c r="B175" s="202" t="s">
        <v>345</v>
      </c>
      <c r="C175" s="203" t="s">
        <v>346</v>
      </c>
      <c r="D175" s="2219"/>
      <c r="E175" s="2220" t="s">
        <v>50</v>
      </c>
      <c r="F175" s="2221"/>
      <c r="G175" s="2222"/>
      <c r="H175" s="2223"/>
      <c r="I175" s="2308">
        <v>3</v>
      </c>
      <c r="J175" s="2308">
        <v>3</v>
      </c>
      <c r="K175" s="2225"/>
      <c r="L175" s="2225"/>
      <c r="M175" s="2224"/>
      <c r="N175" s="211"/>
      <c r="O175" s="2537"/>
      <c r="P175" s="211"/>
      <c r="Q175" s="211"/>
      <c r="R175" s="211"/>
      <c r="S175" s="211"/>
      <c r="T175" s="213"/>
      <c r="U175" s="214"/>
      <c r="V175" s="2226"/>
      <c r="W175" s="216"/>
      <c r="X175" s="216"/>
      <c r="Y175" s="216"/>
      <c r="Z175" s="217"/>
      <c r="AA175" s="216"/>
      <c r="AB175" s="216"/>
      <c r="AC175" s="216"/>
      <c r="AD175" s="213"/>
      <c r="AE175" s="250"/>
      <c r="AF175" s="217"/>
      <c r="AG175" s="216"/>
      <c r="AH175" s="216"/>
      <c r="AI175" s="216"/>
      <c r="AJ175" s="217"/>
      <c r="AK175" s="216"/>
      <c r="AL175" s="216"/>
      <c r="AM175" s="216"/>
      <c r="AN175" s="219"/>
      <c r="HK175" s="2"/>
      <c r="HL175" s="2"/>
      <c r="HM175" s="2"/>
      <c r="HN175" s="2"/>
      <c r="HO175" s="2"/>
      <c r="HP175" s="2"/>
      <c r="HQ175" s="2"/>
      <c r="HR175" s="2"/>
      <c r="HS175" s="2"/>
    </row>
    <row r="176" spans="1:246" ht="25.5" x14ac:dyDescent="0.25">
      <c r="A176" s="568"/>
      <c r="B176" s="259" t="s">
        <v>347</v>
      </c>
      <c r="C176" s="419" t="s">
        <v>348</v>
      </c>
      <c r="D176" s="2296" t="s">
        <v>101</v>
      </c>
      <c r="E176" s="2227" t="s">
        <v>102</v>
      </c>
      <c r="F176" s="2227"/>
      <c r="G176" s="2216" t="s">
        <v>51</v>
      </c>
      <c r="H176" s="2309"/>
      <c r="I176" s="252"/>
      <c r="J176" s="252" t="s">
        <v>108</v>
      </c>
      <c r="K176" s="540" t="s">
        <v>103</v>
      </c>
      <c r="L176" s="252" t="s">
        <v>110</v>
      </c>
      <c r="M176" s="252"/>
      <c r="N176" s="2569"/>
      <c r="O176" s="2569"/>
      <c r="P176" s="244">
        <v>18</v>
      </c>
      <c r="Q176" s="461"/>
      <c r="R176" s="2311"/>
      <c r="S176" s="2311"/>
      <c r="T176" s="231"/>
      <c r="U176" s="232"/>
      <c r="V176" s="398">
        <v>1</v>
      </c>
      <c r="W176" s="291" t="s">
        <v>54</v>
      </c>
      <c r="X176" s="291" t="s">
        <v>55</v>
      </c>
      <c r="Y176" s="245" t="s">
        <v>76</v>
      </c>
      <c r="Z176" s="292">
        <v>1</v>
      </c>
      <c r="AA176" s="293" t="s">
        <v>57</v>
      </c>
      <c r="AB176" s="293" t="s">
        <v>55</v>
      </c>
      <c r="AC176" s="293" t="s">
        <v>76</v>
      </c>
      <c r="AD176" s="231"/>
      <c r="AE176" s="232" t="str">
        <f t="shared" ref="AE176:AE177" si="64">IF(AD176="","",+AD176)</f>
        <v/>
      </c>
      <c r="AF176" s="398">
        <v>1</v>
      </c>
      <c r="AG176" s="291" t="s">
        <v>57</v>
      </c>
      <c r="AH176" s="291" t="s">
        <v>55</v>
      </c>
      <c r="AI176" s="291" t="s">
        <v>76</v>
      </c>
      <c r="AJ176" s="292">
        <v>1</v>
      </c>
      <c r="AK176" s="293" t="s">
        <v>57</v>
      </c>
      <c r="AL176" s="293" t="s">
        <v>55</v>
      </c>
      <c r="AM176" s="293" t="s">
        <v>76</v>
      </c>
      <c r="AN176" s="572" t="s">
        <v>349</v>
      </c>
    </row>
    <row r="177" spans="1:560" ht="39" customHeight="1" x14ac:dyDescent="0.25">
      <c r="A177" s="568"/>
      <c r="B177" s="259" t="s">
        <v>350</v>
      </c>
      <c r="C177" s="419" t="s">
        <v>351</v>
      </c>
      <c r="D177" s="2312" t="s">
        <v>107</v>
      </c>
      <c r="E177" s="2227" t="s">
        <v>102</v>
      </c>
      <c r="F177" s="2313"/>
      <c r="G177" s="449" t="s">
        <v>51</v>
      </c>
      <c r="H177" s="2310"/>
      <c r="I177" s="252"/>
      <c r="J177" s="252" t="s">
        <v>108</v>
      </c>
      <c r="K177" s="540" t="s">
        <v>109</v>
      </c>
      <c r="L177" s="252" t="s">
        <v>110</v>
      </c>
      <c r="M177" s="252"/>
      <c r="N177" s="2569"/>
      <c r="O177" s="2569"/>
      <c r="P177" s="244">
        <v>18</v>
      </c>
      <c r="Q177" s="461"/>
      <c r="R177" s="2311"/>
      <c r="S177" s="2311"/>
      <c r="T177" s="231"/>
      <c r="U177" s="232"/>
      <c r="V177" s="398" t="s">
        <v>111</v>
      </c>
      <c r="W177" s="291" t="s">
        <v>112</v>
      </c>
      <c r="X177" s="291" t="s">
        <v>55</v>
      </c>
      <c r="Y177" s="245" t="s">
        <v>113</v>
      </c>
      <c r="Z177" s="292">
        <v>1</v>
      </c>
      <c r="AA177" s="293" t="s">
        <v>57</v>
      </c>
      <c r="AB177" s="293" t="s">
        <v>55</v>
      </c>
      <c r="AC177" s="293" t="s">
        <v>82</v>
      </c>
      <c r="AD177" s="231"/>
      <c r="AE177" s="232" t="str">
        <f t="shared" si="64"/>
        <v/>
      </c>
      <c r="AF177" s="398">
        <v>1</v>
      </c>
      <c r="AG177" s="291" t="s">
        <v>57</v>
      </c>
      <c r="AH177" s="291" t="s">
        <v>55</v>
      </c>
      <c r="AI177" s="291" t="s">
        <v>82</v>
      </c>
      <c r="AJ177" s="292">
        <v>1</v>
      </c>
      <c r="AK177" s="293" t="s">
        <v>57</v>
      </c>
      <c r="AL177" s="293" t="s">
        <v>55</v>
      </c>
      <c r="AM177" s="293" t="s">
        <v>82</v>
      </c>
      <c r="AN177" s="572" t="s">
        <v>352</v>
      </c>
    </row>
    <row r="178" spans="1:560" s="590" customFormat="1" ht="12.75" customHeight="1" x14ac:dyDescent="0.25">
      <c r="A178" s="576"/>
      <c r="B178" s="576"/>
      <c r="C178" s="337"/>
      <c r="D178" s="132"/>
      <c r="E178" s="577"/>
      <c r="F178" s="578"/>
      <c r="G178" s="579"/>
      <c r="H178" s="580"/>
      <c r="I178" s="581"/>
      <c r="J178" s="2314"/>
      <c r="K178" s="581"/>
      <c r="L178" s="581"/>
      <c r="M178" s="581"/>
      <c r="N178" s="2523"/>
      <c r="O178" s="2523"/>
      <c r="P178" s="2315"/>
      <c r="Q178" s="2315"/>
      <c r="R178" s="2316"/>
      <c r="S178" s="2316"/>
      <c r="T178" s="584"/>
      <c r="U178" s="585"/>
      <c r="V178" s="398"/>
      <c r="W178" s="291"/>
      <c r="X178" s="291"/>
      <c r="Y178" s="291"/>
      <c r="Z178" s="292"/>
      <c r="AA178" s="293"/>
      <c r="AB178" s="293"/>
      <c r="AC178" s="293"/>
      <c r="AD178" s="584"/>
      <c r="AE178" s="585"/>
      <c r="AF178" s="398"/>
      <c r="AG178" s="291"/>
      <c r="AH178" s="291"/>
      <c r="AI178" s="291"/>
      <c r="AJ178" s="292"/>
      <c r="AK178" s="293"/>
      <c r="AL178" s="293"/>
      <c r="AM178" s="293"/>
      <c r="AN178" s="586"/>
      <c r="AO178" s="587"/>
      <c r="AP178" s="587"/>
      <c r="AQ178" s="587"/>
      <c r="AR178" s="587"/>
      <c r="AS178" s="587"/>
      <c r="AT178" s="587"/>
      <c r="AU178" s="587"/>
      <c r="AV178" s="587"/>
      <c r="AW178" s="587"/>
      <c r="AX178" s="587"/>
      <c r="AY178" s="587"/>
      <c r="AZ178" s="587"/>
      <c r="BA178" s="587"/>
      <c r="BB178" s="587"/>
      <c r="BC178" s="587"/>
      <c r="BD178" s="587"/>
      <c r="BE178" s="587"/>
      <c r="BF178" s="587"/>
      <c r="BG178" s="587"/>
      <c r="BH178" s="587"/>
      <c r="BI178" s="587"/>
      <c r="BJ178" s="587"/>
      <c r="BK178" s="587"/>
      <c r="BL178" s="587"/>
      <c r="BM178" s="587"/>
      <c r="BN178" s="587"/>
      <c r="BO178" s="587"/>
      <c r="BP178" s="587"/>
      <c r="BQ178" s="587"/>
      <c r="BR178" s="587"/>
      <c r="BS178" s="587"/>
      <c r="BT178" s="587"/>
      <c r="BU178" s="587"/>
      <c r="BV178" s="587"/>
      <c r="BW178" s="587"/>
      <c r="BX178" s="587"/>
      <c r="BY178" s="587"/>
      <c r="BZ178" s="587"/>
      <c r="CA178" s="587"/>
      <c r="CB178" s="587"/>
      <c r="CC178" s="587"/>
      <c r="CD178" s="587"/>
      <c r="CE178" s="587"/>
      <c r="CF178" s="587"/>
      <c r="CG178" s="587"/>
      <c r="CH178" s="587"/>
      <c r="CI178" s="587"/>
      <c r="CJ178" s="587"/>
      <c r="CK178" s="587"/>
      <c r="CL178" s="587"/>
      <c r="CM178" s="587"/>
      <c r="CN178" s="587"/>
      <c r="CO178" s="587"/>
      <c r="CP178" s="587"/>
      <c r="CQ178" s="587"/>
      <c r="CR178" s="587"/>
      <c r="CS178" s="587"/>
      <c r="CT178" s="587"/>
      <c r="CU178" s="587"/>
      <c r="CV178" s="587"/>
      <c r="CW178" s="587"/>
      <c r="CX178" s="587"/>
      <c r="CY178" s="587"/>
      <c r="CZ178" s="587"/>
      <c r="DA178" s="587"/>
      <c r="DB178" s="587"/>
      <c r="DC178" s="587"/>
      <c r="DD178" s="587"/>
      <c r="DE178" s="587"/>
      <c r="DF178" s="587"/>
      <c r="DG178" s="587"/>
      <c r="DH178" s="587"/>
      <c r="DI178" s="587"/>
      <c r="DJ178" s="587"/>
      <c r="DK178" s="587"/>
      <c r="DL178" s="588"/>
      <c r="DM178" s="588"/>
      <c r="DN178" s="588"/>
      <c r="DO178" s="588"/>
      <c r="DP178" s="588"/>
      <c r="DQ178" s="588"/>
      <c r="DR178" s="588"/>
      <c r="DS178" s="588"/>
      <c r="DT178" s="588"/>
      <c r="DU178" s="588"/>
      <c r="DV178" s="588"/>
      <c r="DW178" s="588"/>
      <c r="DX178" s="588"/>
      <c r="DY178" s="588"/>
      <c r="DZ178" s="588"/>
      <c r="EA178" s="588"/>
      <c r="EB178" s="588"/>
      <c r="EC178" s="588"/>
      <c r="ED178" s="588"/>
      <c r="EE178" s="588"/>
      <c r="EF178" s="588"/>
      <c r="EG178" s="588"/>
      <c r="EH178" s="588"/>
      <c r="EI178" s="588"/>
      <c r="EJ178" s="588"/>
      <c r="EK178" s="588"/>
      <c r="EL178" s="588"/>
      <c r="EM178" s="588"/>
      <c r="EN178" s="588"/>
      <c r="EO178" s="588"/>
      <c r="EP178" s="588"/>
      <c r="EQ178" s="588"/>
      <c r="ER178" s="588"/>
      <c r="ES178" s="588"/>
      <c r="ET178" s="588"/>
      <c r="EU178" s="588"/>
      <c r="EV178" s="588"/>
      <c r="EW178" s="588"/>
      <c r="EX178" s="588"/>
      <c r="EY178" s="588"/>
      <c r="EZ178" s="588"/>
      <c r="FA178" s="588"/>
      <c r="FB178" s="588"/>
      <c r="FC178" s="588"/>
      <c r="FD178" s="588"/>
      <c r="FE178" s="588"/>
      <c r="FF178" s="588"/>
      <c r="FG178" s="588"/>
      <c r="FH178" s="588"/>
      <c r="FI178" s="588"/>
      <c r="FJ178" s="588"/>
      <c r="FK178" s="588"/>
      <c r="FL178" s="588"/>
      <c r="FM178" s="588"/>
      <c r="FN178" s="588"/>
      <c r="FO178" s="588"/>
      <c r="FP178" s="588"/>
      <c r="FQ178" s="588"/>
      <c r="FR178" s="588"/>
      <c r="FS178" s="588"/>
      <c r="FT178" s="588"/>
      <c r="FU178" s="588"/>
      <c r="FV178" s="588"/>
      <c r="FW178" s="588"/>
      <c r="FX178" s="588"/>
      <c r="FY178" s="588"/>
      <c r="FZ178" s="588"/>
      <c r="GA178" s="588"/>
      <c r="GB178" s="588"/>
      <c r="GC178" s="588"/>
      <c r="GD178" s="588"/>
      <c r="GE178" s="588"/>
      <c r="GF178" s="588"/>
      <c r="GG178" s="588"/>
      <c r="GH178" s="588"/>
      <c r="GI178" s="588"/>
      <c r="GJ178" s="588"/>
      <c r="GK178" s="588"/>
      <c r="GL178" s="588"/>
      <c r="GM178" s="588"/>
      <c r="GN178" s="588"/>
      <c r="GO178" s="588"/>
      <c r="GP178" s="588"/>
      <c r="GQ178" s="588"/>
      <c r="GR178" s="588"/>
      <c r="GS178" s="588"/>
      <c r="GT178" s="588"/>
      <c r="GU178" s="588"/>
      <c r="GV178" s="588"/>
      <c r="GW178" s="588"/>
      <c r="GX178" s="588"/>
      <c r="GY178" s="588"/>
      <c r="GZ178" s="588"/>
      <c r="HA178" s="588"/>
      <c r="HB178" s="588"/>
      <c r="HC178" s="588"/>
      <c r="HD178" s="588"/>
      <c r="HE178" s="588"/>
      <c r="HF178" s="588"/>
      <c r="HG178" s="588"/>
      <c r="HH178" s="588"/>
      <c r="HI178" s="588"/>
      <c r="HJ178" s="588"/>
      <c r="HK178" s="588"/>
      <c r="HL178" s="588"/>
      <c r="HM178" s="588"/>
      <c r="HN178" s="588"/>
      <c r="HO178" s="588"/>
      <c r="HP178" s="588"/>
      <c r="HQ178" s="588"/>
      <c r="HR178" s="588"/>
      <c r="HS178" s="588"/>
      <c r="HT178" s="588"/>
      <c r="HU178" s="588"/>
      <c r="HV178" s="588"/>
      <c r="HW178" s="588"/>
      <c r="HX178" s="589"/>
      <c r="HY178" s="589"/>
      <c r="HZ178" s="589"/>
      <c r="IA178" s="589"/>
      <c r="IB178" s="589"/>
      <c r="IC178" s="589"/>
      <c r="ID178" s="589"/>
      <c r="IE178" s="589"/>
      <c r="IF178" s="589"/>
      <c r="IG178" s="589"/>
      <c r="IH178" s="589"/>
      <c r="II178" s="589"/>
      <c r="IJ178" s="589"/>
      <c r="IK178" s="589"/>
      <c r="IL178" s="589"/>
      <c r="IM178" s="589"/>
      <c r="IN178" s="589"/>
      <c r="IO178" s="589"/>
      <c r="IP178" s="589"/>
      <c r="IQ178" s="589"/>
      <c r="IR178" s="589"/>
      <c r="IS178" s="589"/>
      <c r="IT178" s="589"/>
      <c r="IU178" s="589"/>
      <c r="IV178" s="589"/>
      <c r="IW178" s="589"/>
      <c r="IX178" s="589"/>
      <c r="IY178" s="589"/>
      <c r="IZ178" s="589"/>
      <c r="JA178" s="589"/>
      <c r="JB178" s="589"/>
      <c r="JC178" s="589"/>
      <c r="JD178" s="589"/>
      <c r="JE178" s="589"/>
      <c r="JF178" s="589"/>
      <c r="JG178" s="589"/>
      <c r="JH178" s="589"/>
      <c r="JI178" s="589"/>
      <c r="JJ178" s="589"/>
      <c r="JK178" s="589"/>
      <c r="JL178" s="589"/>
      <c r="JM178" s="589"/>
      <c r="JN178" s="589"/>
      <c r="JO178" s="589"/>
      <c r="JP178" s="589"/>
      <c r="JQ178" s="589"/>
      <c r="JR178" s="589"/>
      <c r="JS178" s="589"/>
      <c r="JT178" s="589"/>
      <c r="JU178" s="589"/>
      <c r="JV178" s="589"/>
      <c r="JW178" s="589"/>
      <c r="JX178" s="589"/>
      <c r="JY178" s="589"/>
      <c r="JZ178" s="589"/>
      <c r="KA178" s="589"/>
      <c r="KB178" s="589"/>
      <c r="KC178" s="589"/>
      <c r="KD178" s="589"/>
      <c r="KE178" s="589"/>
      <c r="KF178" s="589"/>
      <c r="KG178" s="589"/>
      <c r="KH178" s="589"/>
      <c r="KI178" s="589"/>
      <c r="KJ178" s="589"/>
      <c r="KK178" s="589"/>
      <c r="KL178" s="589"/>
      <c r="KM178" s="589"/>
      <c r="KN178" s="589"/>
      <c r="KO178" s="589"/>
      <c r="KP178" s="589"/>
      <c r="KQ178" s="589"/>
      <c r="KR178" s="589"/>
      <c r="KS178" s="589"/>
      <c r="KT178" s="589"/>
      <c r="KU178" s="589"/>
      <c r="KV178" s="589"/>
      <c r="KW178" s="589"/>
      <c r="KX178" s="589"/>
      <c r="KY178" s="589"/>
      <c r="KZ178" s="589"/>
      <c r="LA178" s="589"/>
      <c r="LB178" s="589"/>
      <c r="LC178" s="589"/>
      <c r="LD178" s="589"/>
      <c r="LE178" s="589"/>
      <c r="LF178" s="589"/>
      <c r="LG178" s="589"/>
      <c r="LH178" s="589"/>
      <c r="LI178" s="589"/>
      <c r="LJ178" s="589"/>
      <c r="LK178" s="589"/>
      <c r="LL178" s="589"/>
      <c r="LM178" s="589"/>
      <c r="LN178" s="589"/>
      <c r="LO178" s="589"/>
      <c r="LP178" s="589"/>
      <c r="LQ178" s="589"/>
      <c r="LR178" s="589"/>
      <c r="LS178" s="589"/>
      <c r="LT178" s="589"/>
      <c r="LU178" s="589"/>
      <c r="LV178" s="589"/>
      <c r="LW178" s="589"/>
      <c r="LX178" s="589"/>
      <c r="LY178" s="589"/>
      <c r="LZ178" s="589"/>
      <c r="MA178" s="589"/>
      <c r="MB178" s="589"/>
      <c r="MC178" s="589"/>
      <c r="MD178" s="589"/>
      <c r="ME178" s="589"/>
      <c r="MF178" s="589"/>
      <c r="MG178" s="589"/>
      <c r="MH178" s="589"/>
      <c r="MI178" s="589"/>
      <c r="MJ178" s="589"/>
      <c r="MK178" s="589"/>
      <c r="ML178" s="589"/>
      <c r="MM178" s="589"/>
      <c r="MN178" s="589"/>
      <c r="MO178" s="589"/>
      <c r="MP178" s="589"/>
      <c r="MQ178" s="589"/>
      <c r="MR178" s="589"/>
      <c r="MS178" s="589"/>
      <c r="MT178" s="589"/>
      <c r="MU178" s="589"/>
      <c r="MV178" s="589"/>
      <c r="MW178" s="589"/>
      <c r="MX178" s="589"/>
      <c r="MY178" s="589"/>
      <c r="MZ178" s="589"/>
      <c r="NA178" s="589"/>
      <c r="NB178" s="589"/>
      <c r="NC178" s="589"/>
      <c r="ND178" s="589"/>
      <c r="NE178" s="589"/>
      <c r="NF178" s="589"/>
      <c r="NG178" s="589"/>
      <c r="NH178" s="589"/>
      <c r="NI178" s="589"/>
      <c r="NJ178" s="589"/>
      <c r="NK178" s="589"/>
      <c r="NL178" s="589"/>
      <c r="NM178" s="589"/>
      <c r="NN178" s="589"/>
      <c r="NO178" s="589"/>
      <c r="NP178" s="589"/>
      <c r="NQ178" s="589"/>
      <c r="NR178" s="589"/>
      <c r="NS178" s="589"/>
      <c r="NT178" s="589"/>
      <c r="NU178" s="589"/>
      <c r="NV178" s="589"/>
      <c r="NW178" s="589"/>
      <c r="NX178" s="589"/>
      <c r="NY178" s="589"/>
      <c r="NZ178" s="589"/>
      <c r="OA178" s="589"/>
      <c r="OB178" s="589"/>
      <c r="OC178" s="589"/>
      <c r="OD178" s="589"/>
      <c r="OE178" s="589"/>
      <c r="OF178" s="589"/>
      <c r="OG178" s="589"/>
      <c r="OH178" s="589"/>
      <c r="OI178" s="589"/>
      <c r="OJ178" s="589"/>
      <c r="OK178" s="589"/>
      <c r="OL178" s="589"/>
      <c r="OM178" s="589"/>
      <c r="ON178" s="589"/>
      <c r="OO178" s="589"/>
      <c r="OP178" s="589"/>
      <c r="OQ178" s="589"/>
      <c r="OR178" s="589"/>
      <c r="OS178" s="589"/>
      <c r="OT178" s="589"/>
      <c r="OU178" s="589"/>
      <c r="OV178" s="589"/>
      <c r="OW178" s="589"/>
      <c r="OX178" s="589"/>
      <c r="OY178" s="589"/>
      <c r="OZ178" s="589"/>
      <c r="PA178" s="589"/>
      <c r="PB178" s="589"/>
      <c r="PC178" s="589"/>
      <c r="PD178" s="589"/>
      <c r="PE178" s="589"/>
      <c r="PF178" s="589"/>
      <c r="PG178" s="589"/>
      <c r="PH178" s="589"/>
      <c r="PI178" s="589"/>
      <c r="PJ178" s="589"/>
      <c r="PK178" s="589"/>
      <c r="PL178" s="589"/>
      <c r="PM178" s="589"/>
      <c r="PN178" s="589"/>
      <c r="PO178" s="589"/>
      <c r="PP178" s="589"/>
      <c r="PQ178" s="589"/>
      <c r="PR178" s="589"/>
      <c r="PS178" s="589"/>
      <c r="PT178" s="589"/>
      <c r="PU178" s="589"/>
      <c r="PV178" s="589"/>
      <c r="PW178" s="589"/>
      <c r="PX178" s="589"/>
      <c r="PY178" s="589"/>
      <c r="PZ178" s="589"/>
      <c r="QA178" s="589"/>
      <c r="QB178" s="589"/>
      <c r="QC178" s="589"/>
      <c r="QD178" s="589"/>
      <c r="QE178" s="589"/>
      <c r="QF178" s="589"/>
      <c r="QG178" s="589"/>
      <c r="QH178" s="589"/>
      <c r="QI178" s="589"/>
      <c r="QJ178" s="589"/>
      <c r="QK178" s="589"/>
      <c r="QL178" s="589"/>
      <c r="QM178" s="589"/>
      <c r="QN178" s="589"/>
      <c r="QO178" s="589"/>
      <c r="QP178" s="589"/>
      <c r="QQ178" s="589"/>
      <c r="QR178" s="589"/>
      <c r="QS178" s="589"/>
      <c r="QT178" s="589"/>
      <c r="QU178" s="589"/>
      <c r="QV178" s="589"/>
      <c r="QW178" s="589"/>
      <c r="QX178" s="589"/>
      <c r="QY178" s="589"/>
      <c r="QZ178" s="589"/>
      <c r="RA178" s="589"/>
      <c r="RB178" s="589"/>
      <c r="RC178" s="589"/>
      <c r="RD178" s="589"/>
      <c r="RE178" s="589"/>
      <c r="RF178" s="589"/>
      <c r="RG178" s="589"/>
      <c r="RH178" s="589"/>
      <c r="RI178" s="589"/>
      <c r="RJ178" s="589"/>
      <c r="RK178" s="589"/>
      <c r="RL178" s="589"/>
      <c r="RM178" s="589"/>
      <c r="RN178" s="589"/>
      <c r="RO178" s="589"/>
      <c r="RP178" s="589"/>
      <c r="RQ178" s="589"/>
      <c r="RR178" s="589"/>
      <c r="RS178" s="589"/>
      <c r="RT178" s="589"/>
      <c r="RU178" s="589"/>
      <c r="RV178" s="589"/>
      <c r="RW178" s="589"/>
      <c r="RX178" s="589"/>
      <c r="RY178" s="589"/>
      <c r="RZ178" s="589"/>
      <c r="SA178" s="589"/>
      <c r="SB178" s="589"/>
      <c r="SC178" s="589"/>
      <c r="SD178" s="589"/>
      <c r="SE178" s="589"/>
      <c r="SF178" s="589"/>
      <c r="SG178" s="589"/>
      <c r="SH178" s="589"/>
      <c r="SI178" s="589"/>
      <c r="SJ178" s="589"/>
      <c r="SK178" s="589"/>
      <c r="SL178" s="589"/>
      <c r="SM178" s="589"/>
      <c r="SN178" s="589"/>
      <c r="SO178" s="589"/>
      <c r="SP178" s="589"/>
      <c r="SQ178" s="589"/>
      <c r="SR178" s="589"/>
      <c r="SS178" s="589"/>
      <c r="ST178" s="589"/>
      <c r="SU178" s="589"/>
      <c r="SV178" s="589"/>
      <c r="SW178" s="589"/>
      <c r="SX178" s="589"/>
      <c r="SY178" s="589"/>
      <c r="SZ178" s="589"/>
      <c r="TA178" s="589"/>
      <c r="TB178" s="589"/>
      <c r="TC178" s="589"/>
      <c r="TD178" s="589"/>
      <c r="TE178" s="589"/>
      <c r="TF178" s="589"/>
      <c r="TG178" s="589"/>
      <c r="TH178" s="589"/>
      <c r="TI178" s="589"/>
      <c r="TJ178" s="589"/>
      <c r="TK178" s="589"/>
      <c r="TL178" s="589"/>
      <c r="TM178" s="589"/>
      <c r="TN178" s="589"/>
      <c r="TO178" s="589"/>
      <c r="TP178" s="589"/>
      <c r="TQ178" s="589"/>
      <c r="TR178" s="589"/>
      <c r="TS178" s="589"/>
      <c r="TT178" s="589"/>
      <c r="TU178" s="589"/>
      <c r="TV178" s="589"/>
      <c r="TW178" s="589"/>
      <c r="TX178" s="589"/>
      <c r="TY178" s="589"/>
      <c r="TZ178" s="589"/>
      <c r="UA178" s="589"/>
      <c r="UB178" s="589"/>
      <c r="UC178" s="589"/>
      <c r="UD178" s="589"/>
      <c r="UE178" s="589"/>
      <c r="UF178" s="589"/>
      <c r="UG178" s="589"/>
      <c r="UH178" s="589"/>
      <c r="UI178" s="589"/>
      <c r="UJ178" s="589"/>
      <c r="UK178" s="589"/>
      <c r="UL178" s="589"/>
      <c r="UM178" s="589"/>
      <c r="UN178" s="589"/>
    </row>
    <row r="179" spans="1:560" ht="48" customHeight="1" x14ac:dyDescent="0.25">
      <c r="A179" s="568"/>
      <c r="B179" s="591" t="s">
        <v>353</v>
      </c>
      <c r="C179" s="274" t="s">
        <v>354</v>
      </c>
      <c r="D179" s="132" t="s">
        <v>355</v>
      </c>
      <c r="E179" s="136" t="s">
        <v>50</v>
      </c>
      <c r="F179" s="2227" t="s">
        <v>138</v>
      </c>
      <c r="G179" s="2262" t="s">
        <v>124</v>
      </c>
      <c r="H179" s="135"/>
      <c r="I179" s="224" t="s">
        <v>356</v>
      </c>
      <c r="J179" s="2304" t="s">
        <v>356</v>
      </c>
      <c r="K179" s="592" t="s">
        <v>357</v>
      </c>
      <c r="L179" s="224" t="s">
        <v>358</v>
      </c>
      <c r="M179" s="224"/>
      <c r="N179" s="2317">
        <v>0</v>
      </c>
      <c r="O179" s="929"/>
      <c r="P179" s="2172">
        <v>12</v>
      </c>
      <c r="Q179" s="2172"/>
      <c r="R179" s="2097"/>
      <c r="S179" s="2097"/>
      <c r="T179" s="231" t="s">
        <v>1310</v>
      </c>
      <c r="U179" s="232" t="s">
        <v>1310</v>
      </c>
      <c r="V179" s="398">
        <v>1</v>
      </c>
      <c r="W179" s="291" t="s">
        <v>54</v>
      </c>
      <c r="X179" s="291" t="s">
        <v>55</v>
      </c>
      <c r="Y179" s="291" t="s">
        <v>359</v>
      </c>
      <c r="Z179" s="292">
        <v>1</v>
      </c>
      <c r="AA179" s="293" t="s">
        <v>57</v>
      </c>
      <c r="AB179" s="293" t="s">
        <v>55</v>
      </c>
      <c r="AC179" s="293" t="s">
        <v>360</v>
      </c>
      <c r="AD179" s="231" t="s">
        <v>1310</v>
      </c>
      <c r="AE179" s="232" t="str">
        <f>IF(AD179="","",+AD179)</f>
        <v>pas d'intervenant au 11/09/2020</v>
      </c>
      <c r="AF179" s="398">
        <v>1</v>
      </c>
      <c r="AG179" s="291" t="s">
        <v>57</v>
      </c>
      <c r="AH179" s="291" t="s">
        <v>55</v>
      </c>
      <c r="AI179" s="291" t="s">
        <v>360</v>
      </c>
      <c r="AJ179" s="292">
        <v>1</v>
      </c>
      <c r="AK179" s="293" t="s">
        <v>57</v>
      </c>
      <c r="AL179" s="293" t="s">
        <v>55</v>
      </c>
      <c r="AM179" s="293" t="s">
        <v>360</v>
      </c>
    </row>
    <row r="180" spans="1:560" x14ac:dyDescent="0.25">
      <c r="A180" s="202" t="s">
        <v>362</v>
      </c>
      <c r="B180" s="202" t="s">
        <v>363</v>
      </c>
      <c r="C180" s="203" t="s">
        <v>364</v>
      </c>
      <c r="D180" s="2219"/>
      <c r="E180" s="2220" t="s">
        <v>118</v>
      </c>
      <c r="F180" s="2221"/>
      <c r="G180" s="2222"/>
      <c r="H180" s="2223" t="s">
        <v>365</v>
      </c>
      <c r="I180" s="2308">
        <v>1</v>
      </c>
      <c r="J180" s="2308">
        <v>1</v>
      </c>
      <c r="K180" s="2225"/>
      <c r="L180" s="2225"/>
      <c r="M180" s="2224"/>
      <c r="N180" s="211"/>
      <c r="O180" s="2537"/>
      <c r="P180" s="211"/>
      <c r="Q180" s="211"/>
      <c r="R180" s="211"/>
      <c r="S180" s="211"/>
      <c r="T180" s="213"/>
      <c r="U180" s="214"/>
      <c r="V180" s="2226"/>
      <c r="W180" s="216"/>
      <c r="X180" s="216"/>
      <c r="Y180" s="216"/>
      <c r="Z180" s="217"/>
      <c r="AA180" s="216"/>
      <c r="AB180" s="216"/>
      <c r="AC180" s="216"/>
      <c r="AD180" s="213"/>
      <c r="AE180" s="250"/>
      <c r="AF180" s="217"/>
      <c r="AG180" s="216"/>
      <c r="AH180" s="216"/>
      <c r="AI180" s="216"/>
      <c r="AJ180" s="217"/>
      <c r="AK180" s="216"/>
      <c r="AL180" s="216"/>
      <c r="AM180" s="216"/>
      <c r="AN180" s="219"/>
      <c r="HK180" s="2"/>
      <c r="HL180" s="2"/>
      <c r="HM180" s="2"/>
      <c r="HN180" s="2"/>
      <c r="HO180" s="2"/>
      <c r="HP180" s="2"/>
      <c r="HQ180" s="2"/>
      <c r="HR180" s="2"/>
      <c r="HS180" s="2"/>
    </row>
    <row r="181" spans="1:560" ht="127.5" x14ac:dyDescent="0.25">
      <c r="A181" s="2318"/>
      <c r="B181" s="251" t="s">
        <v>366</v>
      </c>
      <c r="C181" s="596" t="s">
        <v>367</v>
      </c>
      <c r="D181" s="2213" t="s">
        <v>368</v>
      </c>
      <c r="E181" s="136" t="s">
        <v>50</v>
      </c>
      <c r="F181" s="2227" t="s">
        <v>138</v>
      </c>
      <c r="G181" s="2262" t="s">
        <v>369</v>
      </c>
      <c r="H181" s="2217"/>
      <c r="I181" s="224" t="s">
        <v>356</v>
      </c>
      <c r="J181" s="2319" t="s">
        <v>356</v>
      </c>
      <c r="K181" s="224" t="s">
        <v>370</v>
      </c>
      <c r="L181" s="224" t="s">
        <v>371</v>
      </c>
      <c r="M181" s="224"/>
      <c r="N181" s="2235"/>
      <c r="O181" s="476"/>
      <c r="P181" s="229">
        <v>24</v>
      </c>
      <c r="Q181" s="229"/>
      <c r="R181" s="2230"/>
      <c r="S181" s="2230"/>
      <c r="T181" s="231"/>
      <c r="U181" s="232"/>
      <c r="V181" s="398">
        <v>1</v>
      </c>
      <c r="W181" s="331" t="s">
        <v>54</v>
      </c>
      <c r="X181" s="291"/>
      <c r="Y181" s="291"/>
      <c r="Z181" s="292">
        <v>1</v>
      </c>
      <c r="AA181" s="293" t="s">
        <v>57</v>
      </c>
      <c r="AB181" s="293" t="s">
        <v>55</v>
      </c>
      <c r="AC181" s="293" t="s">
        <v>82</v>
      </c>
      <c r="AD181" s="231"/>
      <c r="AE181" s="232" t="str">
        <f>IF(AD181="","",+AD181)</f>
        <v/>
      </c>
      <c r="AF181" s="398">
        <v>1</v>
      </c>
      <c r="AG181" s="291" t="s">
        <v>57</v>
      </c>
      <c r="AH181" s="291" t="s">
        <v>55</v>
      </c>
      <c r="AI181" s="291" t="s">
        <v>82</v>
      </c>
      <c r="AJ181" s="292">
        <v>1</v>
      </c>
      <c r="AK181" s="293" t="s">
        <v>57</v>
      </c>
      <c r="AL181" s="293" t="s">
        <v>55</v>
      </c>
      <c r="AM181" s="293" t="s">
        <v>82</v>
      </c>
      <c r="AN181" s="237" t="s">
        <v>372</v>
      </c>
    </row>
    <row r="182" spans="1:560" s="604" customFormat="1" ht="36" customHeight="1" x14ac:dyDescent="0.25">
      <c r="A182" s="202" t="s">
        <v>373</v>
      </c>
      <c r="B182" s="202" t="s">
        <v>374</v>
      </c>
      <c r="C182" s="203" t="s">
        <v>375</v>
      </c>
      <c r="D182" s="2224" t="s">
        <v>376</v>
      </c>
      <c r="E182" s="597" t="s">
        <v>30</v>
      </c>
      <c r="F182" s="202" t="s">
        <v>377</v>
      </c>
      <c r="G182" s="2222"/>
      <c r="H182" s="2223" t="s">
        <v>365</v>
      </c>
      <c r="I182" s="2308">
        <v>1</v>
      </c>
      <c r="J182" s="2308">
        <v>1</v>
      </c>
      <c r="K182" s="211"/>
      <c r="L182" s="211"/>
      <c r="M182" s="2320"/>
      <c r="N182" s="599">
        <v>15</v>
      </c>
      <c r="O182" s="2557"/>
      <c r="P182" s="599"/>
      <c r="Q182" s="599"/>
      <c r="R182" s="2321"/>
      <c r="S182" s="2321"/>
      <c r="T182" s="600"/>
      <c r="U182" s="601"/>
      <c r="V182" s="2226"/>
      <c r="W182" s="216"/>
      <c r="X182" s="216"/>
      <c r="Y182" s="216"/>
      <c r="Z182" s="217"/>
      <c r="AA182" s="216"/>
      <c r="AB182" s="216"/>
      <c r="AC182" s="216"/>
      <c r="AD182" s="249"/>
      <c r="AE182" s="250"/>
      <c r="AF182" s="217"/>
      <c r="AG182" s="216"/>
      <c r="AH182" s="216"/>
      <c r="AI182" s="216"/>
      <c r="AJ182" s="217"/>
      <c r="AK182" s="216"/>
      <c r="AL182" s="216"/>
      <c r="AM182" s="216"/>
      <c r="AN182" s="219"/>
      <c r="AO182" s="602"/>
      <c r="AP182" s="602"/>
      <c r="AQ182" s="602"/>
      <c r="AR182" s="602"/>
      <c r="AS182" s="602"/>
      <c r="AT182" s="602"/>
      <c r="AU182" s="602"/>
      <c r="AV182" s="602"/>
      <c r="AW182" s="602"/>
      <c r="AX182" s="602"/>
      <c r="AY182" s="602"/>
      <c r="AZ182" s="602"/>
      <c r="BA182" s="602"/>
      <c r="BB182" s="602"/>
      <c r="BC182" s="602"/>
      <c r="BD182" s="602"/>
      <c r="BE182" s="602"/>
      <c r="BF182" s="602"/>
      <c r="BG182" s="602"/>
      <c r="BH182" s="602"/>
      <c r="BI182" s="602"/>
      <c r="BJ182" s="602"/>
      <c r="BK182" s="602"/>
      <c r="BL182" s="602"/>
      <c r="BM182" s="602"/>
      <c r="BN182" s="602"/>
      <c r="BO182" s="602"/>
      <c r="BP182" s="602"/>
      <c r="BQ182" s="602"/>
      <c r="BR182" s="602"/>
      <c r="BS182" s="602"/>
      <c r="BT182" s="602"/>
      <c r="BU182" s="602"/>
      <c r="BV182" s="602"/>
      <c r="BW182" s="602"/>
      <c r="BX182" s="602"/>
      <c r="BY182" s="602"/>
      <c r="BZ182" s="602"/>
      <c r="CA182" s="602"/>
      <c r="CB182" s="602"/>
      <c r="CC182" s="602"/>
      <c r="CD182" s="602"/>
      <c r="CE182" s="602"/>
      <c r="CF182" s="602"/>
      <c r="CG182" s="602"/>
      <c r="CH182" s="602"/>
      <c r="CI182" s="602"/>
      <c r="CJ182" s="602"/>
      <c r="CK182" s="602"/>
      <c r="CL182" s="602"/>
      <c r="CM182" s="602"/>
      <c r="CN182" s="602"/>
      <c r="CO182" s="602"/>
      <c r="CP182" s="602"/>
      <c r="CQ182" s="602"/>
      <c r="CR182" s="602"/>
      <c r="CS182" s="602"/>
      <c r="CT182" s="602"/>
      <c r="CU182" s="602"/>
      <c r="CV182" s="602"/>
      <c r="CW182" s="602"/>
      <c r="CX182" s="602"/>
      <c r="CY182" s="602"/>
      <c r="CZ182" s="602"/>
      <c r="DA182" s="602"/>
      <c r="DB182" s="602"/>
      <c r="DC182" s="602"/>
      <c r="DD182" s="602"/>
      <c r="DE182" s="602"/>
      <c r="DF182" s="602"/>
      <c r="DG182" s="602"/>
      <c r="DH182" s="602"/>
      <c r="DI182" s="602"/>
      <c r="DJ182" s="602"/>
      <c r="DK182" s="602"/>
      <c r="DL182" s="603"/>
      <c r="DM182" s="603"/>
      <c r="DN182" s="603"/>
      <c r="DO182" s="603"/>
      <c r="DP182" s="603"/>
      <c r="DQ182" s="603"/>
      <c r="DR182" s="603"/>
      <c r="DS182" s="603"/>
      <c r="DT182" s="603"/>
      <c r="DU182" s="603"/>
      <c r="DV182" s="603"/>
      <c r="DW182" s="603"/>
      <c r="DX182" s="603"/>
      <c r="DY182" s="603"/>
      <c r="DZ182" s="603"/>
      <c r="EA182" s="603"/>
      <c r="EB182" s="603"/>
      <c r="EC182" s="603"/>
      <c r="ED182" s="603"/>
      <c r="EE182" s="603"/>
      <c r="EF182" s="603"/>
      <c r="EG182" s="603"/>
      <c r="EH182" s="603"/>
      <c r="EI182" s="603"/>
      <c r="EJ182" s="603"/>
      <c r="EK182" s="603"/>
      <c r="EL182" s="603"/>
      <c r="EM182" s="603"/>
      <c r="EN182" s="603"/>
      <c r="EO182" s="603"/>
      <c r="EP182" s="603"/>
      <c r="EQ182" s="603"/>
      <c r="ER182" s="603"/>
      <c r="ES182" s="603"/>
      <c r="ET182" s="603"/>
      <c r="EU182" s="603"/>
      <c r="EV182" s="603"/>
      <c r="EW182" s="603"/>
      <c r="EX182" s="603"/>
      <c r="EY182" s="603"/>
      <c r="EZ182" s="603"/>
      <c r="FA182" s="603"/>
      <c r="FB182" s="603"/>
      <c r="FC182" s="603"/>
      <c r="FD182" s="603"/>
      <c r="FE182" s="603"/>
      <c r="FF182" s="603"/>
      <c r="FG182" s="603"/>
      <c r="FH182" s="603"/>
      <c r="FI182" s="603"/>
      <c r="FJ182" s="603"/>
      <c r="FK182" s="603"/>
      <c r="FL182" s="603"/>
      <c r="FM182" s="603"/>
      <c r="FN182" s="603"/>
      <c r="FO182" s="603"/>
      <c r="FP182" s="603"/>
      <c r="FQ182" s="603"/>
      <c r="FR182" s="603"/>
      <c r="FS182" s="603"/>
      <c r="FT182" s="603"/>
      <c r="FU182" s="603"/>
      <c r="FV182" s="603"/>
      <c r="FW182" s="603"/>
      <c r="FX182" s="603"/>
      <c r="FY182" s="603"/>
      <c r="FZ182" s="603"/>
      <c r="GA182" s="603"/>
      <c r="GB182" s="603"/>
      <c r="GC182" s="603"/>
      <c r="GD182" s="603"/>
      <c r="GE182" s="603"/>
      <c r="GF182" s="603"/>
      <c r="GG182" s="603"/>
      <c r="GH182" s="603"/>
      <c r="GI182" s="603"/>
      <c r="GJ182" s="603"/>
      <c r="GK182" s="603"/>
      <c r="GL182" s="603"/>
      <c r="GM182" s="603"/>
      <c r="GN182" s="603"/>
      <c r="GO182" s="603"/>
      <c r="GP182" s="603"/>
      <c r="GQ182" s="603"/>
      <c r="GR182" s="603"/>
      <c r="GS182" s="603"/>
      <c r="GT182" s="603"/>
      <c r="GU182" s="603"/>
      <c r="GV182" s="603"/>
      <c r="GW182" s="603"/>
      <c r="GX182" s="603"/>
      <c r="GY182" s="603"/>
      <c r="GZ182" s="603"/>
      <c r="HA182" s="603"/>
      <c r="HB182" s="603"/>
      <c r="HC182" s="603"/>
      <c r="HD182" s="603"/>
      <c r="HE182" s="603"/>
      <c r="HF182" s="603"/>
      <c r="HG182" s="603"/>
      <c r="HH182" s="603"/>
      <c r="HI182" s="603"/>
      <c r="HJ182" s="603"/>
      <c r="HK182" s="603"/>
      <c r="HL182" s="603"/>
      <c r="HM182" s="603"/>
      <c r="HN182" s="603"/>
      <c r="HO182" s="603"/>
      <c r="HP182" s="603"/>
      <c r="HQ182" s="603"/>
      <c r="HR182" s="603"/>
      <c r="HS182" s="603"/>
      <c r="HT182" s="603"/>
      <c r="HU182" s="603"/>
      <c r="HV182" s="603"/>
      <c r="HW182" s="603"/>
      <c r="HX182" s="603"/>
      <c r="HY182" s="603"/>
      <c r="HZ182" s="603"/>
      <c r="IA182" s="603"/>
      <c r="IB182" s="603"/>
      <c r="IC182" s="603"/>
      <c r="ID182" s="603"/>
      <c r="IE182" s="603"/>
      <c r="IF182" s="603"/>
      <c r="IG182" s="603"/>
      <c r="IH182" s="603"/>
      <c r="II182" s="603"/>
    </row>
    <row r="183" spans="1:560" s="590" customFormat="1" ht="12.75" customHeight="1" x14ac:dyDescent="0.25">
      <c r="A183" s="576"/>
      <c r="B183" s="576"/>
      <c r="C183" s="337"/>
      <c r="D183" s="132"/>
      <c r="E183" s="577"/>
      <c r="F183" s="605"/>
      <c r="G183" s="606"/>
      <c r="H183" s="607"/>
      <c r="I183" s="581"/>
      <c r="J183" s="2314"/>
      <c r="K183" s="581"/>
      <c r="L183" s="581"/>
      <c r="M183" s="581"/>
      <c r="N183" s="581"/>
      <c r="O183" s="2523"/>
      <c r="P183" s="2315"/>
      <c r="Q183" s="2315"/>
      <c r="R183" s="2316"/>
      <c r="S183" s="2316"/>
      <c r="T183" s="584"/>
      <c r="U183" s="585"/>
      <c r="V183" s="398"/>
      <c r="W183" s="291"/>
      <c r="X183" s="291"/>
      <c r="Y183" s="291"/>
      <c r="Z183" s="292"/>
      <c r="AA183" s="293"/>
      <c r="AB183" s="293"/>
      <c r="AC183" s="293"/>
      <c r="AD183" s="617"/>
      <c r="AE183" s="618"/>
      <c r="AF183" s="2322"/>
      <c r="AG183" s="2323"/>
      <c r="AH183" s="2323"/>
      <c r="AI183" s="2323"/>
      <c r="AJ183" s="292"/>
      <c r="AK183" s="293"/>
      <c r="AL183" s="293"/>
      <c r="AM183" s="293"/>
      <c r="AN183" s="586"/>
      <c r="AO183" s="587"/>
      <c r="AP183" s="587"/>
      <c r="AQ183" s="587"/>
      <c r="AR183" s="587"/>
      <c r="AS183" s="587"/>
      <c r="AT183" s="587"/>
      <c r="AU183" s="587"/>
      <c r="AV183" s="587"/>
      <c r="AW183" s="587"/>
      <c r="AX183" s="587"/>
      <c r="AY183" s="587"/>
      <c r="AZ183" s="587"/>
      <c r="BA183" s="587"/>
      <c r="BB183" s="587"/>
      <c r="BC183" s="587"/>
      <c r="BD183" s="587"/>
      <c r="BE183" s="587"/>
      <c r="BF183" s="587"/>
      <c r="BG183" s="587"/>
      <c r="BH183" s="587"/>
      <c r="BI183" s="587"/>
      <c r="BJ183" s="587"/>
      <c r="BK183" s="587"/>
      <c r="BL183" s="587"/>
      <c r="BM183" s="587"/>
      <c r="BN183" s="587"/>
      <c r="BO183" s="587"/>
      <c r="BP183" s="587"/>
      <c r="BQ183" s="587"/>
      <c r="BR183" s="587"/>
      <c r="BS183" s="587"/>
      <c r="BT183" s="587"/>
      <c r="BU183" s="587"/>
      <c r="BV183" s="587"/>
      <c r="BW183" s="587"/>
      <c r="BX183" s="587"/>
      <c r="BY183" s="587"/>
      <c r="BZ183" s="587"/>
      <c r="CA183" s="587"/>
      <c r="CB183" s="587"/>
      <c r="CC183" s="587"/>
      <c r="CD183" s="587"/>
      <c r="CE183" s="587"/>
      <c r="CF183" s="587"/>
      <c r="CG183" s="587"/>
      <c r="CH183" s="587"/>
      <c r="CI183" s="587"/>
      <c r="CJ183" s="587"/>
      <c r="CK183" s="587"/>
      <c r="CL183" s="587"/>
      <c r="CM183" s="587"/>
      <c r="CN183" s="587"/>
      <c r="CO183" s="587"/>
      <c r="CP183" s="587"/>
      <c r="CQ183" s="587"/>
      <c r="CR183" s="587"/>
      <c r="CS183" s="587"/>
      <c r="CT183" s="587"/>
      <c r="CU183" s="587"/>
      <c r="CV183" s="587"/>
      <c r="CW183" s="587"/>
      <c r="CX183" s="587"/>
      <c r="CY183" s="587"/>
      <c r="CZ183" s="587"/>
      <c r="DA183" s="587"/>
      <c r="DB183" s="587"/>
      <c r="DC183" s="587"/>
      <c r="DD183" s="587"/>
      <c r="DE183" s="587"/>
      <c r="DF183" s="587"/>
      <c r="DG183" s="587"/>
      <c r="DH183" s="587"/>
      <c r="DI183" s="587"/>
      <c r="DJ183" s="587"/>
      <c r="DK183" s="587"/>
      <c r="DL183" s="588"/>
      <c r="DM183" s="588"/>
      <c r="DN183" s="588"/>
      <c r="DO183" s="588"/>
      <c r="DP183" s="588"/>
      <c r="DQ183" s="588"/>
      <c r="DR183" s="588"/>
      <c r="DS183" s="588"/>
      <c r="DT183" s="588"/>
      <c r="DU183" s="588"/>
      <c r="DV183" s="588"/>
      <c r="DW183" s="588"/>
      <c r="DX183" s="588"/>
      <c r="DY183" s="588"/>
      <c r="DZ183" s="588"/>
      <c r="EA183" s="588"/>
      <c r="EB183" s="588"/>
      <c r="EC183" s="588"/>
      <c r="ED183" s="588"/>
      <c r="EE183" s="588"/>
      <c r="EF183" s="588"/>
      <c r="EG183" s="588"/>
      <c r="EH183" s="588"/>
      <c r="EI183" s="588"/>
      <c r="EJ183" s="588"/>
      <c r="EK183" s="588"/>
      <c r="EL183" s="588"/>
      <c r="EM183" s="588"/>
      <c r="EN183" s="588"/>
      <c r="EO183" s="588"/>
      <c r="EP183" s="588"/>
      <c r="EQ183" s="588"/>
      <c r="ER183" s="588"/>
      <c r="ES183" s="588"/>
      <c r="ET183" s="588"/>
      <c r="EU183" s="588"/>
      <c r="EV183" s="588"/>
      <c r="EW183" s="588"/>
      <c r="EX183" s="588"/>
      <c r="EY183" s="588"/>
      <c r="EZ183" s="588"/>
      <c r="FA183" s="588"/>
      <c r="FB183" s="588"/>
      <c r="FC183" s="588"/>
      <c r="FD183" s="588"/>
      <c r="FE183" s="588"/>
      <c r="FF183" s="588"/>
      <c r="FG183" s="588"/>
      <c r="FH183" s="588"/>
      <c r="FI183" s="588"/>
      <c r="FJ183" s="588"/>
      <c r="FK183" s="588"/>
      <c r="FL183" s="588"/>
      <c r="FM183" s="588"/>
      <c r="FN183" s="588"/>
      <c r="FO183" s="588"/>
      <c r="FP183" s="588"/>
      <c r="FQ183" s="588"/>
      <c r="FR183" s="588"/>
      <c r="FS183" s="588"/>
      <c r="FT183" s="588"/>
      <c r="FU183" s="588"/>
      <c r="FV183" s="588"/>
      <c r="FW183" s="588"/>
      <c r="FX183" s="588"/>
      <c r="FY183" s="588"/>
      <c r="FZ183" s="588"/>
      <c r="GA183" s="588"/>
      <c r="GB183" s="588"/>
      <c r="GC183" s="588"/>
      <c r="GD183" s="588"/>
      <c r="GE183" s="588"/>
      <c r="GF183" s="588"/>
      <c r="GG183" s="588"/>
      <c r="GH183" s="588"/>
      <c r="GI183" s="588"/>
      <c r="GJ183" s="588"/>
      <c r="GK183" s="588"/>
      <c r="GL183" s="588"/>
      <c r="GM183" s="588"/>
      <c r="GN183" s="588"/>
      <c r="GO183" s="588"/>
      <c r="GP183" s="588"/>
      <c r="GQ183" s="588"/>
      <c r="GR183" s="588"/>
      <c r="GS183" s="588"/>
      <c r="GT183" s="588"/>
      <c r="GU183" s="588"/>
      <c r="GV183" s="588"/>
      <c r="GW183" s="588"/>
      <c r="GX183" s="588"/>
      <c r="GY183" s="588"/>
      <c r="GZ183" s="588"/>
      <c r="HA183" s="588"/>
      <c r="HB183" s="588"/>
      <c r="HC183" s="588"/>
      <c r="HD183" s="588"/>
      <c r="HE183" s="588"/>
      <c r="HF183" s="588"/>
      <c r="HG183" s="588"/>
      <c r="HH183" s="588"/>
      <c r="HI183" s="588"/>
      <c r="HJ183" s="588"/>
      <c r="HK183" s="588"/>
      <c r="HL183" s="588"/>
      <c r="HM183" s="588"/>
      <c r="HN183" s="588"/>
      <c r="HO183" s="588"/>
      <c r="HP183" s="588"/>
      <c r="HQ183" s="588"/>
      <c r="HR183" s="588"/>
      <c r="HS183" s="588"/>
      <c r="HT183" s="588"/>
      <c r="HU183" s="588"/>
      <c r="HV183" s="588"/>
      <c r="HW183" s="588"/>
      <c r="HX183" s="589"/>
      <c r="HY183" s="589"/>
      <c r="HZ183" s="589"/>
      <c r="IA183" s="589"/>
      <c r="IB183" s="589"/>
      <c r="IC183" s="589"/>
      <c r="ID183" s="589"/>
      <c r="IE183" s="589"/>
      <c r="IF183" s="589"/>
      <c r="IG183" s="589"/>
      <c r="IH183" s="589"/>
      <c r="II183" s="589"/>
      <c r="IJ183" s="589"/>
      <c r="IK183" s="589"/>
      <c r="IL183" s="589"/>
      <c r="IM183" s="589"/>
      <c r="IN183" s="589"/>
      <c r="IO183" s="589"/>
      <c r="IP183" s="589"/>
      <c r="IQ183" s="589"/>
      <c r="IR183" s="589"/>
      <c r="IS183" s="589"/>
      <c r="IT183" s="589"/>
      <c r="IU183" s="589"/>
      <c r="IV183" s="589"/>
      <c r="IW183" s="589"/>
      <c r="IX183" s="589"/>
      <c r="IY183" s="589"/>
      <c r="IZ183" s="589"/>
      <c r="JA183" s="589"/>
      <c r="JB183" s="589"/>
      <c r="JC183" s="589"/>
      <c r="JD183" s="589"/>
      <c r="JE183" s="589"/>
      <c r="JF183" s="589"/>
      <c r="JG183" s="589"/>
      <c r="JH183" s="589"/>
      <c r="JI183" s="589"/>
      <c r="JJ183" s="589"/>
      <c r="JK183" s="589"/>
      <c r="JL183" s="589"/>
      <c r="JM183" s="589"/>
      <c r="JN183" s="589"/>
      <c r="JO183" s="589"/>
      <c r="JP183" s="589"/>
      <c r="JQ183" s="589"/>
      <c r="JR183" s="589"/>
      <c r="JS183" s="589"/>
      <c r="JT183" s="589"/>
      <c r="JU183" s="589"/>
      <c r="JV183" s="589"/>
      <c r="JW183" s="589"/>
      <c r="JX183" s="589"/>
      <c r="JY183" s="589"/>
      <c r="JZ183" s="589"/>
      <c r="KA183" s="589"/>
      <c r="KB183" s="589"/>
      <c r="KC183" s="589"/>
      <c r="KD183" s="589"/>
      <c r="KE183" s="589"/>
      <c r="KF183" s="589"/>
      <c r="KG183" s="589"/>
      <c r="KH183" s="589"/>
      <c r="KI183" s="589"/>
      <c r="KJ183" s="589"/>
      <c r="KK183" s="589"/>
      <c r="KL183" s="589"/>
      <c r="KM183" s="589"/>
      <c r="KN183" s="589"/>
      <c r="KO183" s="589"/>
      <c r="KP183" s="589"/>
      <c r="KQ183" s="589"/>
      <c r="KR183" s="589"/>
      <c r="KS183" s="589"/>
      <c r="KT183" s="589"/>
      <c r="KU183" s="589"/>
      <c r="KV183" s="589"/>
      <c r="KW183" s="589"/>
      <c r="KX183" s="589"/>
      <c r="KY183" s="589"/>
      <c r="KZ183" s="589"/>
      <c r="LA183" s="589"/>
      <c r="LB183" s="589"/>
      <c r="LC183" s="589"/>
      <c r="LD183" s="589"/>
      <c r="LE183" s="589"/>
      <c r="LF183" s="589"/>
      <c r="LG183" s="589"/>
      <c r="LH183" s="589"/>
      <c r="LI183" s="589"/>
      <c r="LJ183" s="589"/>
      <c r="LK183" s="589"/>
      <c r="LL183" s="589"/>
      <c r="LM183" s="589"/>
      <c r="LN183" s="589"/>
      <c r="LO183" s="589"/>
      <c r="LP183" s="589"/>
      <c r="LQ183" s="589"/>
      <c r="LR183" s="589"/>
      <c r="LS183" s="589"/>
      <c r="LT183" s="589"/>
      <c r="LU183" s="589"/>
      <c r="LV183" s="589"/>
      <c r="LW183" s="589"/>
      <c r="LX183" s="589"/>
      <c r="LY183" s="589"/>
      <c r="LZ183" s="589"/>
      <c r="MA183" s="589"/>
      <c r="MB183" s="589"/>
      <c r="MC183" s="589"/>
      <c r="MD183" s="589"/>
      <c r="ME183" s="589"/>
      <c r="MF183" s="589"/>
      <c r="MG183" s="589"/>
      <c r="MH183" s="589"/>
      <c r="MI183" s="589"/>
      <c r="MJ183" s="589"/>
      <c r="MK183" s="589"/>
      <c r="ML183" s="589"/>
      <c r="MM183" s="589"/>
      <c r="MN183" s="589"/>
      <c r="MO183" s="589"/>
      <c r="MP183" s="589"/>
      <c r="MQ183" s="589"/>
      <c r="MR183" s="589"/>
      <c r="MS183" s="589"/>
      <c r="MT183" s="589"/>
      <c r="MU183" s="589"/>
      <c r="MV183" s="589"/>
      <c r="MW183" s="589"/>
      <c r="MX183" s="589"/>
      <c r="MY183" s="589"/>
      <c r="MZ183" s="589"/>
      <c r="NA183" s="589"/>
      <c r="NB183" s="589"/>
      <c r="NC183" s="589"/>
      <c r="ND183" s="589"/>
      <c r="NE183" s="589"/>
      <c r="NF183" s="589"/>
      <c r="NG183" s="589"/>
      <c r="NH183" s="589"/>
      <c r="NI183" s="589"/>
      <c r="NJ183" s="589"/>
      <c r="NK183" s="589"/>
      <c r="NL183" s="589"/>
      <c r="NM183" s="589"/>
      <c r="NN183" s="589"/>
      <c r="NO183" s="589"/>
      <c r="NP183" s="589"/>
      <c r="NQ183" s="589"/>
      <c r="NR183" s="589"/>
      <c r="NS183" s="589"/>
      <c r="NT183" s="589"/>
      <c r="NU183" s="589"/>
      <c r="NV183" s="589"/>
      <c r="NW183" s="589"/>
      <c r="NX183" s="589"/>
      <c r="NY183" s="589"/>
      <c r="NZ183" s="589"/>
      <c r="OA183" s="589"/>
      <c r="OB183" s="589"/>
      <c r="OC183" s="589"/>
      <c r="OD183" s="589"/>
      <c r="OE183" s="589"/>
      <c r="OF183" s="589"/>
      <c r="OG183" s="589"/>
      <c r="OH183" s="589"/>
      <c r="OI183" s="589"/>
      <c r="OJ183" s="589"/>
      <c r="OK183" s="589"/>
      <c r="OL183" s="589"/>
      <c r="OM183" s="589"/>
      <c r="ON183" s="589"/>
      <c r="OO183" s="589"/>
      <c r="OP183" s="589"/>
      <c r="OQ183" s="589"/>
      <c r="OR183" s="589"/>
      <c r="OS183" s="589"/>
      <c r="OT183" s="589"/>
      <c r="OU183" s="589"/>
      <c r="OV183" s="589"/>
      <c r="OW183" s="589"/>
      <c r="OX183" s="589"/>
      <c r="OY183" s="589"/>
      <c r="OZ183" s="589"/>
      <c r="PA183" s="589"/>
      <c r="PB183" s="589"/>
      <c r="PC183" s="589"/>
      <c r="PD183" s="589"/>
      <c r="PE183" s="589"/>
      <c r="PF183" s="589"/>
      <c r="PG183" s="589"/>
      <c r="PH183" s="589"/>
      <c r="PI183" s="589"/>
      <c r="PJ183" s="589"/>
      <c r="PK183" s="589"/>
      <c r="PL183" s="589"/>
      <c r="PM183" s="589"/>
      <c r="PN183" s="589"/>
      <c r="PO183" s="589"/>
      <c r="PP183" s="589"/>
      <c r="PQ183" s="589"/>
      <c r="PR183" s="589"/>
      <c r="PS183" s="589"/>
      <c r="PT183" s="589"/>
      <c r="PU183" s="589"/>
      <c r="PV183" s="589"/>
      <c r="PW183" s="589"/>
      <c r="PX183" s="589"/>
      <c r="PY183" s="589"/>
      <c r="PZ183" s="589"/>
      <c r="QA183" s="589"/>
      <c r="QB183" s="589"/>
      <c r="QC183" s="589"/>
      <c r="QD183" s="589"/>
      <c r="QE183" s="589"/>
      <c r="QF183" s="589"/>
      <c r="QG183" s="589"/>
      <c r="QH183" s="589"/>
      <c r="QI183" s="589"/>
      <c r="QJ183" s="589"/>
      <c r="QK183" s="589"/>
      <c r="QL183" s="589"/>
      <c r="QM183" s="589"/>
      <c r="QN183" s="589"/>
      <c r="QO183" s="589"/>
      <c r="QP183" s="589"/>
      <c r="QQ183" s="589"/>
      <c r="QR183" s="589"/>
      <c r="QS183" s="589"/>
      <c r="QT183" s="589"/>
      <c r="QU183" s="589"/>
      <c r="QV183" s="589"/>
      <c r="QW183" s="589"/>
      <c r="QX183" s="589"/>
      <c r="QY183" s="589"/>
      <c r="QZ183" s="589"/>
      <c r="RA183" s="589"/>
      <c r="RB183" s="589"/>
      <c r="RC183" s="589"/>
      <c r="RD183" s="589"/>
      <c r="RE183" s="589"/>
      <c r="RF183" s="589"/>
      <c r="RG183" s="589"/>
      <c r="RH183" s="589"/>
      <c r="RI183" s="589"/>
      <c r="RJ183" s="589"/>
      <c r="RK183" s="589"/>
      <c r="RL183" s="589"/>
      <c r="RM183" s="589"/>
      <c r="RN183" s="589"/>
      <c r="RO183" s="589"/>
      <c r="RP183" s="589"/>
      <c r="RQ183" s="589"/>
      <c r="RR183" s="589"/>
      <c r="RS183" s="589"/>
      <c r="RT183" s="589"/>
      <c r="RU183" s="589"/>
      <c r="RV183" s="589"/>
      <c r="RW183" s="589"/>
      <c r="RX183" s="589"/>
      <c r="RY183" s="589"/>
      <c r="RZ183" s="589"/>
      <c r="SA183" s="589"/>
      <c r="SB183" s="589"/>
      <c r="SC183" s="589"/>
      <c r="SD183" s="589"/>
      <c r="SE183" s="589"/>
      <c r="SF183" s="589"/>
      <c r="SG183" s="589"/>
      <c r="SH183" s="589"/>
      <c r="SI183" s="589"/>
      <c r="SJ183" s="589"/>
      <c r="SK183" s="589"/>
      <c r="SL183" s="589"/>
      <c r="SM183" s="589"/>
      <c r="SN183" s="589"/>
      <c r="SO183" s="589"/>
      <c r="SP183" s="589"/>
      <c r="SQ183" s="589"/>
      <c r="SR183" s="589"/>
      <c r="SS183" s="589"/>
      <c r="ST183" s="589"/>
      <c r="SU183" s="589"/>
      <c r="SV183" s="589"/>
      <c r="SW183" s="589"/>
      <c r="SX183" s="589"/>
      <c r="SY183" s="589"/>
      <c r="SZ183" s="589"/>
      <c r="TA183" s="589"/>
      <c r="TB183" s="589"/>
      <c r="TC183" s="589"/>
      <c r="TD183" s="589"/>
      <c r="TE183" s="589"/>
      <c r="TF183" s="589"/>
      <c r="TG183" s="589"/>
      <c r="TH183" s="589"/>
      <c r="TI183" s="589"/>
      <c r="TJ183" s="589"/>
      <c r="TK183" s="589"/>
      <c r="TL183" s="589"/>
      <c r="TM183" s="589"/>
      <c r="TN183" s="589"/>
      <c r="TO183" s="589"/>
      <c r="TP183" s="589"/>
      <c r="TQ183" s="589"/>
      <c r="TR183" s="589"/>
      <c r="TS183" s="589"/>
      <c r="TT183" s="589"/>
      <c r="TU183" s="589"/>
      <c r="TV183" s="589"/>
      <c r="TW183" s="589"/>
      <c r="TX183" s="589"/>
      <c r="TY183" s="589"/>
      <c r="TZ183" s="589"/>
      <c r="UA183" s="589"/>
      <c r="UB183" s="589"/>
      <c r="UC183" s="589"/>
      <c r="UD183" s="589"/>
      <c r="UE183" s="589"/>
      <c r="UF183" s="589"/>
      <c r="UG183" s="589"/>
      <c r="UH183" s="589"/>
      <c r="UI183" s="589"/>
      <c r="UJ183" s="589"/>
      <c r="UK183" s="589"/>
      <c r="UL183" s="589"/>
      <c r="UM183" s="589"/>
      <c r="UN183" s="589"/>
    </row>
    <row r="184" spans="1:560" ht="28.5" customHeight="1" x14ac:dyDescent="0.25">
      <c r="A184" s="202" t="s">
        <v>378</v>
      </c>
      <c r="B184" s="202" t="s">
        <v>379</v>
      </c>
      <c r="C184" s="203" t="s">
        <v>380</v>
      </c>
      <c r="D184" s="2219"/>
      <c r="E184" s="2220"/>
      <c r="F184" s="2221"/>
      <c r="G184" s="2222"/>
      <c r="H184" s="2223" t="s">
        <v>119</v>
      </c>
      <c r="I184" s="2224" t="s">
        <v>52</v>
      </c>
      <c r="J184" s="2224">
        <v>2</v>
      </c>
      <c r="K184" s="2225"/>
      <c r="L184" s="2225"/>
      <c r="M184" s="2224"/>
      <c r="N184" s="211"/>
      <c r="O184" s="2537"/>
      <c r="P184" s="211"/>
      <c r="Q184" s="211"/>
      <c r="R184" s="211"/>
      <c r="S184" s="211"/>
      <c r="T184" s="213"/>
      <c r="U184" s="214"/>
      <c r="V184" s="211"/>
      <c r="W184" s="211"/>
      <c r="X184" s="211"/>
      <c r="Y184" s="211"/>
      <c r="Z184" s="211"/>
      <c r="AA184" s="211"/>
      <c r="AB184" s="211"/>
      <c r="AC184" s="211"/>
      <c r="AD184" s="213"/>
      <c r="AE184" s="214"/>
      <c r="AF184" s="211"/>
      <c r="AG184" s="211"/>
      <c r="AH184" s="211"/>
      <c r="AI184" s="211"/>
      <c r="AJ184" s="211"/>
      <c r="AK184" s="211"/>
      <c r="AL184" s="211"/>
      <c r="AM184" s="211"/>
      <c r="AN184" s="211"/>
      <c r="HK184" s="2"/>
      <c r="HL184" s="2"/>
      <c r="HM184" s="2"/>
      <c r="HN184" s="2"/>
      <c r="HO184" s="2"/>
      <c r="HP184" s="2"/>
      <c r="HQ184" s="2"/>
      <c r="HR184" s="2"/>
      <c r="HS184" s="2"/>
    </row>
    <row r="185" spans="1:560" ht="89.25" x14ac:dyDescent="0.25">
      <c r="A185" s="2324"/>
      <c r="B185" s="2293" t="s">
        <v>381</v>
      </c>
      <c r="C185" s="2325" t="s">
        <v>382</v>
      </c>
      <c r="D185" s="2326" t="s">
        <v>383</v>
      </c>
      <c r="E185" s="136" t="s">
        <v>50</v>
      </c>
      <c r="F185" s="2215" t="s">
        <v>123</v>
      </c>
      <c r="G185" s="2227" t="s">
        <v>124</v>
      </c>
      <c r="H185" s="2217"/>
      <c r="I185" s="252" t="s">
        <v>52</v>
      </c>
      <c r="J185" s="2327" t="s">
        <v>52</v>
      </c>
      <c r="K185" s="252" t="s">
        <v>125</v>
      </c>
      <c r="L185" s="252" t="s">
        <v>384</v>
      </c>
      <c r="M185" s="252"/>
      <c r="N185" s="2328"/>
      <c r="O185" s="2522"/>
      <c r="P185" s="255">
        <v>18</v>
      </c>
      <c r="Q185" s="255"/>
      <c r="R185" s="2230"/>
      <c r="S185" s="2230"/>
      <c r="T185" s="231"/>
      <c r="U185" s="232"/>
      <c r="V185" s="398">
        <v>1</v>
      </c>
      <c r="W185" s="291" t="s">
        <v>54</v>
      </c>
      <c r="X185" s="291" t="s">
        <v>140</v>
      </c>
      <c r="Y185" s="291" t="s">
        <v>203</v>
      </c>
      <c r="Z185" s="292">
        <v>1</v>
      </c>
      <c r="AA185" s="293" t="s">
        <v>57</v>
      </c>
      <c r="AB185" s="293" t="s">
        <v>55</v>
      </c>
      <c r="AC185" s="293" t="s">
        <v>82</v>
      </c>
      <c r="AD185" s="231"/>
      <c r="AE185" s="232" t="str">
        <f t="shared" ref="AE185:AE187" si="65">IF(AD185="","",+AD185)</f>
        <v/>
      </c>
      <c r="AF185" s="398">
        <v>1</v>
      </c>
      <c r="AG185" s="291" t="s">
        <v>57</v>
      </c>
      <c r="AH185" s="291" t="s">
        <v>67</v>
      </c>
      <c r="AI185" s="291" t="s">
        <v>69</v>
      </c>
      <c r="AJ185" s="292">
        <v>1</v>
      </c>
      <c r="AK185" s="293" t="s">
        <v>57</v>
      </c>
      <c r="AL185" s="293" t="s">
        <v>67</v>
      </c>
      <c r="AM185" s="293" t="s">
        <v>69</v>
      </c>
      <c r="AN185" s="237" t="s">
        <v>129</v>
      </c>
    </row>
    <row r="186" spans="1:560" s="636" customFormat="1" ht="91.5" customHeight="1" x14ac:dyDescent="0.25">
      <c r="A186" s="627"/>
      <c r="B186" s="627" t="s">
        <v>386</v>
      </c>
      <c r="C186" s="628" t="s">
        <v>387</v>
      </c>
      <c r="D186" s="627" t="s">
        <v>388</v>
      </c>
      <c r="E186" s="136" t="s">
        <v>50</v>
      </c>
      <c r="F186" s="2215" t="s">
        <v>123</v>
      </c>
      <c r="G186" s="2216" t="s">
        <v>51</v>
      </c>
      <c r="H186" s="2329"/>
      <c r="I186" s="2330" t="s">
        <v>52</v>
      </c>
      <c r="J186" s="2330" t="s">
        <v>52</v>
      </c>
      <c r="K186" s="2331" t="s">
        <v>133</v>
      </c>
      <c r="L186" s="2331">
        <v>14</v>
      </c>
      <c r="M186" s="2332"/>
      <c r="N186" s="2326"/>
      <c r="O186" s="2558"/>
      <c r="P186" s="2326">
        <v>18</v>
      </c>
      <c r="Q186" s="2326"/>
      <c r="R186" s="2333"/>
      <c r="S186" s="2333"/>
      <c r="T186" s="231"/>
      <c r="U186" s="232"/>
      <c r="V186" s="2334">
        <v>1</v>
      </c>
      <c r="W186" s="291" t="s">
        <v>54</v>
      </c>
      <c r="X186" s="291" t="s">
        <v>126</v>
      </c>
      <c r="Y186" s="291" t="s">
        <v>203</v>
      </c>
      <c r="Z186" s="292">
        <v>1</v>
      </c>
      <c r="AA186" s="293" t="s">
        <v>57</v>
      </c>
      <c r="AB186" s="293" t="s">
        <v>127</v>
      </c>
      <c r="AC186" s="293" t="s">
        <v>82</v>
      </c>
      <c r="AD186" s="231"/>
      <c r="AE186" s="232" t="str">
        <f t="shared" si="65"/>
        <v/>
      </c>
      <c r="AF186" s="398">
        <v>1</v>
      </c>
      <c r="AG186" s="291" t="s">
        <v>57</v>
      </c>
      <c r="AH186" s="291" t="s">
        <v>127</v>
      </c>
      <c r="AI186" s="291" t="s">
        <v>82</v>
      </c>
      <c r="AJ186" s="292">
        <v>1</v>
      </c>
      <c r="AK186" s="293" t="s">
        <v>57</v>
      </c>
      <c r="AL186" s="293" t="s">
        <v>127</v>
      </c>
      <c r="AM186" s="293" t="s">
        <v>82</v>
      </c>
      <c r="AN186" s="634" t="s">
        <v>135</v>
      </c>
      <c r="AO186" s="635"/>
      <c r="AP186" s="635"/>
      <c r="AQ186" s="635"/>
      <c r="AR186" s="635"/>
      <c r="AS186" s="635"/>
      <c r="AT186" s="635"/>
      <c r="AU186" s="635"/>
      <c r="AV186" s="635"/>
      <c r="AW186" s="635"/>
      <c r="AX186" s="635"/>
      <c r="AY186" s="635"/>
      <c r="AZ186" s="635"/>
      <c r="BA186" s="635"/>
      <c r="BB186" s="635"/>
      <c r="BC186" s="635"/>
      <c r="BD186" s="635"/>
      <c r="BE186" s="635"/>
      <c r="BF186" s="635"/>
      <c r="BG186" s="635"/>
      <c r="BH186" s="635"/>
      <c r="BI186" s="635"/>
      <c r="BJ186" s="635"/>
      <c r="BK186" s="635"/>
      <c r="BL186" s="635"/>
      <c r="BM186" s="635"/>
      <c r="BN186" s="635"/>
      <c r="BO186" s="635"/>
      <c r="BP186" s="635"/>
      <c r="BQ186" s="635"/>
      <c r="BR186" s="635"/>
      <c r="BS186" s="635"/>
      <c r="BT186" s="635"/>
      <c r="BU186" s="635"/>
      <c r="BV186" s="635"/>
      <c r="BW186" s="635"/>
      <c r="BX186" s="635"/>
      <c r="BY186" s="635"/>
      <c r="BZ186" s="635"/>
      <c r="CA186" s="635"/>
      <c r="CB186" s="635"/>
      <c r="CC186" s="635"/>
      <c r="CD186" s="635"/>
      <c r="CE186" s="635"/>
      <c r="CF186" s="635"/>
      <c r="CG186" s="635"/>
      <c r="CH186" s="635"/>
      <c r="CI186" s="635"/>
      <c r="CJ186" s="635"/>
      <c r="CK186" s="635"/>
      <c r="CL186" s="635"/>
      <c r="CM186" s="635"/>
      <c r="CN186" s="635"/>
      <c r="CO186" s="635"/>
      <c r="CP186" s="635"/>
      <c r="CQ186" s="635"/>
      <c r="CR186" s="635"/>
      <c r="CS186" s="635"/>
      <c r="CT186" s="635"/>
      <c r="CU186" s="635"/>
      <c r="CV186" s="635"/>
      <c r="CW186" s="635"/>
      <c r="CX186" s="635"/>
      <c r="CY186" s="635"/>
      <c r="CZ186" s="635"/>
      <c r="DA186" s="635"/>
      <c r="DB186" s="635"/>
      <c r="DC186" s="635"/>
      <c r="DD186" s="635"/>
      <c r="DE186" s="635"/>
      <c r="DF186" s="635"/>
      <c r="DG186" s="635"/>
      <c r="DH186" s="635"/>
      <c r="DI186" s="635"/>
      <c r="DJ186" s="635"/>
      <c r="DK186" s="635"/>
      <c r="DL186" s="635"/>
      <c r="DM186" s="635"/>
      <c r="DN186" s="635"/>
      <c r="DO186" s="635"/>
      <c r="DP186" s="635"/>
      <c r="DQ186" s="635"/>
      <c r="DR186" s="635"/>
      <c r="DS186" s="635"/>
      <c r="DT186" s="635"/>
      <c r="DU186" s="635"/>
      <c r="DV186" s="635"/>
      <c r="DW186" s="635"/>
      <c r="DX186" s="635"/>
      <c r="DY186" s="635"/>
      <c r="DZ186" s="635"/>
      <c r="EA186" s="635"/>
      <c r="EB186" s="635"/>
      <c r="EC186" s="635"/>
      <c r="ED186" s="635"/>
      <c r="EE186" s="635"/>
      <c r="EF186" s="635"/>
      <c r="EG186" s="635"/>
      <c r="EH186" s="635"/>
      <c r="EI186" s="635"/>
      <c r="EJ186" s="635"/>
      <c r="EK186" s="635"/>
      <c r="EL186" s="635"/>
      <c r="EM186" s="635"/>
      <c r="EN186" s="635"/>
      <c r="EO186" s="635"/>
      <c r="EP186" s="635"/>
      <c r="EQ186" s="635"/>
      <c r="ER186" s="635"/>
      <c r="ES186" s="635"/>
      <c r="ET186" s="635"/>
      <c r="EU186" s="635"/>
      <c r="EV186" s="635"/>
      <c r="EW186" s="635"/>
      <c r="EX186" s="635"/>
      <c r="EY186" s="635"/>
      <c r="EZ186" s="635"/>
      <c r="FA186" s="635"/>
      <c r="FB186" s="635"/>
      <c r="FC186" s="635"/>
      <c r="FD186" s="635"/>
      <c r="FE186" s="635"/>
      <c r="FF186" s="635"/>
      <c r="FG186" s="635"/>
      <c r="FH186" s="635"/>
      <c r="FI186" s="635"/>
      <c r="FJ186" s="635"/>
      <c r="FK186" s="635"/>
      <c r="FL186" s="635"/>
      <c r="FM186" s="635"/>
      <c r="FN186" s="635"/>
      <c r="FO186" s="635"/>
      <c r="FP186" s="635"/>
      <c r="FQ186" s="635"/>
      <c r="FR186" s="635"/>
      <c r="FS186" s="635"/>
      <c r="FT186" s="635"/>
      <c r="FU186" s="635"/>
      <c r="FV186" s="635"/>
      <c r="FW186" s="635"/>
      <c r="FX186" s="635"/>
      <c r="FY186" s="635"/>
      <c r="FZ186" s="635"/>
      <c r="GA186" s="635"/>
      <c r="GB186" s="635"/>
      <c r="GC186" s="635"/>
      <c r="GD186" s="635"/>
      <c r="GE186" s="635"/>
      <c r="GF186" s="635"/>
      <c r="GG186" s="635"/>
      <c r="GH186" s="635"/>
      <c r="GI186" s="635"/>
      <c r="GJ186" s="635"/>
      <c r="GK186" s="635"/>
      <c r="GL186" s="635"/>
      <c r="GM186" s="635"/>
      <c r="GN186" s="635"/>
      <c r="GO186" s="635"/>
      <c r="GP186" s="635"/>
      <c r="GQ186" s="635"/>
      <c r="GR186" s="635"/>
      <c r="GS186" s="635"/>
      <c r="GT186" s="635"/>
      <c r="GU186" s="635"/>
      <c r="GV186" s="635"/>
      <c r="GW186" s="635"/>
      <c r="GX186" s="635"/>
      <c r="GY186" s="635"/>
      <c r="GZ186" s="635"/>
      <c r="HA186" s="635"/>
      <c r="HB186" s="635"/>
      <c r="HC186" s="635"/>
      <c r="HD186" s="635"/>
      <c r="HE186" s="635"/>
      <c r="HF186" s="635"/>
      <c r="HG186" s="635"/>
      <c r="HH186" s="635"/>
      <c r="HI186" s="635"/>
      <c r="HJ186" s="635"/>
      <c r="HK186" s="635"/>
      <c r="HL186" s="635"/>
      <c r="HM186" s="635"/>
      <c r="HN186" s="635"/>
      <c r="HO186" s="635"/>
      <c r="HP186" s="635"/>
      <c r="HQ186" s="635"/>
      <c r="HR186" s="635"/>
      <c r="HS186" s="635"/>
      <c r="HT186" s="635"/>
      <c r="HU186" s="635"/>
      <c r="HV186" s="635"/>
      <c r="HW186" s="635"/>
      <c r="HX186" s="635"/>
      <c r="HY186" s="635"/>
      <c r="HZ186" s="635"/>
      <c r="IA186" s="635"/>
      <c r="IB186" s="635"/>
      <c r="IC186" s="635"/>
      <c r="ID186" s="635"/>
      <c r="IE186" s="635"/>
      <c r="IF186" s="635"/>
      <c r="IG186" s="635"/>
      <c r="IH186" s="635"/>
      <c r="II186" s="635"/>
    </row>
    <row r="187" spans="1:560" s="590" customFormat="1" ht="30.75" customHeight="1" x14ac:dyDescent="0.25">
      <c r="A187" s="2335"/>
      <c r="B187" s="2293" t="s">
        <v>389</v>
      </c>
      <c r="C187" s="2336" t="s">
        <v>390</v>
      </c>
      <c r="D187" s="2213"/>
      <c r="E187" s="136" t="s">
        <v>50</v>
      </c>
      <c r="F187" s="2227" t="s">
        <v>138</v>
      </c>
      <c r="G187" s="2227" t="s">
        <v>51</v>
      </c>
      <c r="H187" s="2337"/>
      <c r="I187" s="581">
        <v>2</v>
      </c>
      <c r="J187" s="2314">
        <v>2</v>
      </c>
      <c r="K187" s="581" t="s">
        <v>391</v>
      </c>
      <c r="L187" s="581" t="str">
        <f>"09"</f>
        <v>09</v>
      </c>
      <c r="M187" s="581"/>
      <c r="N187" s="2338"/>
      <c r="O187" s="2559"/>
      <c r="P187" s="228">
        <v>15</v>
      </c>
      <c r="Q187" s="228"/>
      <c r="R187" s="2339"/>
      <c r="S187" s="2339"/>
      <c r="T187" s="231"/>
      <c r="U187" s="232"/>
      <c r="V187" s="398">
        <v>1</v>
      </c>
      <c r="W187" s="291" t="s">
        <v>54</v>
      </c>
      <c r="X187" s="291" t="s">
        <v>140</v>
      </c>
      <c r="Y187" s="291"/>
      <c r="Z187" s="292">
        <v>1</v>
      </c>
      <c r="AA187" s="293" t="s">
        <v>57</v>
      </c>
      <c r="AB187" s="293" t="s">
        <v>55</v>
      </c>
      <c r="AC187" s="293" t="s">
        <v>82</v>
      </c>
      <c r="AD187" s="231"/>
      <c r="AE187" s="232" t="str">
        <f t="shared" si="65"/>
        <v/>
      </c>
      <c r="AF187" s="398">
        <v>1</v>
      </c>
      <c r="AG187" s="291" t="s">
        <v>57</v>
      </c>
      <c r="AH187" s="291" t="s">
        <v>55</v>
      </c>
      <c r="AI187" s="291" t="s">
        <v>82</v>
      </c>
      <c r="AJ187" s="292">
        <v>1</v>
      </c>
      <c r="AK187" s="293" t="s">
        <v>57</v>
      </c>
      <c r="AL187" s="293" t="s">
        <v>55</v>
      </c>
      <c r="AM187" s="293" t="s">
        <v>82</v>
      </c>
      <c r="AN187" s="640"/>
      <c r="AO187" s="587"/>
      <c r="AP187" s="587"/>
      <c r="AQ187" s="587"/>
      <c r="AR187" s="587"/>
      <c r="AS187" s="587"/>
      <c r="AT187" s="587"/>
      <c r="AU187" s="587"/>
      <c r="AV187" s="587"/>
      <c r="AW187" s="587"/>
      <c r="AX187" s="587"/>
      <c r="AY187" s="587"/>
      <c r="AZ187" s="587"/>
      <c r="BA187" s="587"/>
      <c r="BB187" s="587"/>
      <c r="BC187" s="587"/>
      <c r="BD187" s="587"/>
      <c r="BE187" s="587"/>
      <c r="BF187" s="587"/>
      <c r="BG187" s="587"/>
      <c r="BH187" s="587"/>
      <c r="BI187" s="587"/>
      <c r="BJ187" s="587"/>
      <c r="BK187" s="587"/>
      <c r="BL187" s="587"/>
      <c r="BM187" s="587"/>
      <c r="BN187" s="587"/>
      <c r="BO187" s="587"/>
      <c r="BP187" s="587"/>
      <c r="BQ187" s="587"/>
      <c r="BR187" s="587"/>
      <c r="BS187" s="587"/>
      <c r="BT187" s="587"/>
      <c r="BU187" s="587"/>
      <c r="BV187" s="587"/>
      <c r="BW187" s="587"/>
      <c r="BX187" s="587"/>
      <c r="BY187" s="587"/>
      <c r="BZ187" s="587"/>
      <c r="CA187" s="587"/>
      <c r="CB187" s="587"/>
      <c r="CC187" s="587"/>
      <c r="CD187" s="587"/>
      <c r="CE187" s="587"/>
      <c r="CF187" s="587"/>
      <c r="CG187" s="587"/>
      <c r="CH187" s="587"/>
      <c r="CI187" s="587"/>
      <c r="CJ187" s="587"/>
      <c r="CK187" s="587"/>
      <c r="CL187" s="587"/>
      <c r="CM187" s="587"/>
      <c r="CN187" s="587"/>
      <c r="CO187" s="587"/>
      <c r="CP187" s="587"/>
      <c r="CQ187" s="587"/>
      <c r="CR187" s="587"/>
      <c r="CS187" s="587"/>
      <c r="CT187" s="587"/>
      <c r="CU187" s="587"/>
      <c r="CV187" s="587"/>
      <c r="CW187" s="587"/>
      <c r="CX187" s="587"/>
      <c r="CY187" s="587"/>
      <c r="CZ187" s="587"/>
      <c r="DA187" s="587"/>
      <c r="DB187" s="587"/>
      <c r="DC187" s="587"/>
      <c r="DD187" s="587"/>
      <c r="DE187" s="587"/>
      <c r="DF187" s="587"/>
      <c r="DG187" s="587"/>
      <c r="DH187" s="587"/>
      <c r="DI187" s="587"/>
      <c r="DJ187" s="587"/>
      <c r="DK187" s="587"/>
      <c r="DL187" s="588"/>
      <c r="DM187" s="588"/>
      <c r="DN187" s="588"/>
      <c r="DO187" s="588"/>
      <c r="DP187" s="588"/>
      <c r="DQ187" s="588"/>
      <c r="DR187" s="588"/>
      <c r="DS187" s="588"/>
      <c r="DT187" s="588"/>
      <c r="DU187" s="588"/>
      <c r="DV187" s="588"/>
      <c r="DW187" s="588"/>
      <c r="DX187" s="588"/>
      <c r="DY187" s="588"/>
      <c r="DZ187" s="588"/>
      <c r="EA187" s="588"/>
      <c r="EB187" s="588"/>
      <c r="EC187" s="588"/>
      <c r="ED187" s="588"/>
      <c r="EE187" s="588"/>
      <c r="EF187" s="588"/>
      <c r="EG187" s="588"/>
      <c r="EH187" s="588"/>
      <c r="EI187" s="588"/>
      <c r="EJ187" s="588"/>
      <c r="EK187" s="588"/>
      <c r="EL187" s="588"/>
      <c r="EM187" s="588"/>
      <c r="EN187" s="588"/>
      <c r="EO187" s="588"/>
      <c r="EP187" s="588"/>
      <c r="EQ187" s="588"/>
      <c r="ER187" s="588"/>
      <c r="ES187" s="588"/>
      <c r="ET187" s="588"/>
      <c r="EU187" s="588"/>
      <c r="EV187" s="588"/>
      <c r="EW187" s="588"/>
      <c r="EX187" s="588"/>
      <c r="EY187" s="588"/>
      <c r="EZ187" s="588"/>
      <c r="FA187" s="588"/>
      <c r="FB187" s="588"/>
      <c r="FC187" s="588"/>
      <c r="FD187" s="588"/>
      <c r="FE187" s="588"/>
      <c r="FF187" s="588"/>
      <c r="FG187" s="588"/>
      <c r="FH187" s="588"/>
      <c r="FI187" s="588"/>
      <c r="FJ187" s="588"/>
      <c r="FK187" s="588"/>
      <c r="FL187" s="588"/>
      <c r="FM187" s="588"/>
      <c r="FN187" s="588"/>
      <c r="FO187" s="588"/>
      <c r="FP187" s="588"/>
      <c r="FQ187" s="588"/>
      <c r="FR187" s="588"/>
      <c r="FS187" s="588"/>
      <c r="FT187" s="588"/>
      <c r="FU187" s="588"/>
      <c r="FV187" s="588"/>
      <c r="FW187" s="588"/>
      <c r="FX187" s="588"/>
      <c r="FY187" s="588"/>
      <c r="FZ187" s="588"/>
      <c r="GA187" s="588"/>
      <c r="GB187" s="588"/>
      <c r="GC187" s="588"/>
      <c r="GD187" s="588"/>
      <c r="GE187" s="588"/>
      <c r="GF187" s="588"/>
      <c r="GG187" s="588"/>
      <c r="GH187" s="588"/>
      <c r="GI187" s="588"/>
      <c r="GJ187" s="588"/>
      <c r="GK187" s="588"/>
      <c r="GL187" s="588"/>
      <c r="GM187" s="588"/>
      <c r="GN187" s="588"/>
      <c r="GO187" s="588"/>
      <c r="GP187" s="588"/>
      <c r="GQ187" s="588"/>
      <c r="GR187" s="588"/>
      <c r="GS187" s="588"/>
      <c r="GT187" s="588"/>
      <c r="GU187" s="588"/>
      <c r="GV187" s="588"/>
      <c r="GW187" s="588"/>
      <c r="GX187" s="588"/>
      <c r="GY187" s="588"/>
      <c r="GZ187" s="588"/>
      <c r="HA187" s="588"/>
      <c r="HB187" s="588"/>
      <c r="HC187" s="588"/>
      <c r="HD187" s="588"/>
      <c r="HE187" s="588"/>
      <c r="HF187" s="588"/>
      <c r="HG187" s="588"/>
      <c r="HH187" s="588"/>
      <c r="HI187" s="588"/>
      <c r="HJ187" s="588"/>
      <c r="HK187" s="588"/>
      <c r="HL187" s="588"/>
      <c r="HM187" s="588"/>
      <c r="HN187" s="588"/>
      <c r="HO187" s="588"/>
      <c r="HP187" s="588"/>
      <c r="HQ187" s="588"/>
      <c r="HR187" s="588"/>
      <c r="HS187" s="588"/>
      <c r="HT187" s="588"/>
      <c r="HU187" s="588"/>
      <c r="HV187" s="588"/>
      <c r="HW187" s="588"/>
      <c r="HX187" s="589"/>
      <c r="HY187" s="589"/>
      <c r="HZ187" s="589"/>
      <c r="IA187" s="589"/>
      <c r="IB187" s="589"/>
      <c r="IC187" s="589"/>
      <c r="ID187" s="589"/>
      <c r="IE187" s="589"/>
      <c r="IF187" s="589"/>
      <c r="IG187" s="589"/>
      <c r="IH187" s="589"/>
      <c r="II187" s="589"/>
      <c r="IJ187" s="589"/>
      <c r="IK187" s="589"/>
      <c r="IL187" s="589"/>
      <c r="IM187" s="589"/>
      <c r="IN187" s="589"/>
      <c r="IO187" s="589"/>
      <c r="IP187" s="589"/>
      <c r="IQ187" s="589"/>
      <c r="IR187" s="589"/>
      <c r="IS187" s="589"/>
      <c r="IT187" s="589"/>
      <c r="IU187" s="589"/>
      <c r="IV187" s="589"/>
      <c r="IW187" s="589"/>
      <c r="IX187" s="589"/>
      <c r="IY187" s="589"/>
      <c r="IZ187" s="589"/>
      <c r="JA187" s="589"/>
      <c r="JB187" s="589"/>
      <c r="JC187" s="589"/>
      <c r="JD187" s="589"/>
      <c r="JE187" s="589"/>
      <c r="JF187" s="589"/>
      <c r="JG187" s="589"/>
      <c r="JH187" s="589"/>
      <c r="JI187" s="589"/>
      <c r="JJ187" s="589"/>
      <c r="JK187" s="589"/>
      <c r="JL187" s="589"/>
      <c r="JM187" s="589"/>
      <c r="JN187" s="589"/>
      <c r="JO187" s="589"/>
      <c r="JP187" s="589"/>
      <c r="JQ187" s="589"/>
      <c r="JR187" s="589"/>
      <c r="JS187" s="589"/>
      <c r="JT187" s="589"/>
      <c r="JU187" s="589"/>
      <c r="JV187" s="589"/>
      <c r="JW187" s="589"/>
      <c r="JX187" s="589"/>
      <c r="JY187" s="589"/>
      <c r="JZ187" s="589"/>
      <c r="KA187" s="589"/>
      <c r="KB187" s="589"/>
      <c r="KC187" s="589"/>
      <c r="KD187" s="589"/>
      <c r="KE187" s="589"/>
      <c r="KF187" s="589"/>
      <c r="KG187" s="589"/>
      <c r="KH187" s="589"/>
      <c r="KI187" s="589"/>
      <c r="KJ187" s="589"/>
      <c r="KK187" s="589"/>
      <c r="KL187" s="589"/>
      <c r="KM187" s="589"/>
      <c r="KN187" s="589"/>
      <c r="KO187" s="589"/>
      <c r="KP187" s="589"/>
      <c r="KQ187" s="589"/>
      <c r="KR187" s="589"/>
      <c r="KS187" s="589"/>
      <c r="KT187" s="589"/>
      <c r="KU187" s="589"/>
      <c r="KV187" s="589"/>
      <c r="KW187" s="589"/>
      <c r="KX187" s="589"/>
      <c r="KY187" s="589"/>
      <c r="KZ187" s="589"/>
      <c r="LA187" s="589"/>
      <c r="LB187" s="589"/>
      <c r="LC187" s="589"/>
      <c r="LD187" s="589"/>
      <c r="LE187" s="589"/>
      <c r="LF187" s="589"/>
      <c r="LG187" s="589"/>
      <c r="LH187" s="589"/>
      <c r="LI187" s="589"/>
      <c r="LJ187" s="589"/>
      <c r="LK187" s="589"/>
      <c r="LL187" s="589"/>
      <c r="LM187" s="589"/>
      <c r="LN187" s="589"/>
      <c r="LO187" s="589"/>
      <c r="LP187" s="589"/>
      <c r="LQ187" s="589"/>
      <c r="LR187" s="589"/>
      <c r="LS187" s="589"/>
      <c r="LT187" s="589"/>
      <c r="LU187" s="589"/>
      <c r="LV187" s="589"/>
      <c r="LW187" s="589"/>
      <c r="LX187" s="589"/>
      <c r="LY187" s="589"/>
      <c r="LZ187" s="589"/>
      <c r="MA187" s="589"/>
      <c r="MB187" s="589"/>
      <c r="MC187" s="589"/>
      <c r="MD187" s="589"/>
      <c r="ME187" s="589"/>
      <c r="MF187" s="589"/>
      <c r="MG187" s="589"/>
      <c r="MH187" s="589"/>
      <c r="MI187" s="589"/>
      <c r="MJ187" s="589"/>
      <c r="MK187" s="589"/>
      <c r="ML187" s="589"/>
      <c r="MM187" s="589"/>
      <c r="MN187" s="589"/>
      <c r="MO187" s="589"/>
      <c r="MP187" s="589"/>
      <c r="MQ187" s="589"/>
      <c r="MR187" s="589"/>
      <c r="MS187" s="589"/>
      <c r="MT187" s="589"/>
      <c r="MU187" s="589"/>
      <c r="MV187" s="589"/>
      <c r="MW187" s="589"/>
      <c r="MX187" s="589"/>
      <c r="MY187" s="589"/>
      <c r="MZ187" s="589"/>
      <c r="NA187" s="589"/>
      <c r="NB187" s="589"/>
      <c r="NC187" s="589"/>
      <c r="ND187" s="589"/>
      <c r="NE187" s="589"/>
      <c r="NF187" s="589"/>
      <c r="NG187" s="589"/>
      <c r="NH187" s="589"/>
      <c r="NI187" s="589"/>
      <c r="NJ187" s="589"/>
      <c r="NK187" s="589"/>
      <c r="NL187" s="589"/>
      <c r="NM187" s="589"/>
      <c r="NN187" s="589"/>
      <c r="NO187" s="589"/>
      <c r="NP187" s="589"/>
      <c r="NQ187" s="589"/>
      <c r="NR187" s="589"/>
      <c r="NS187" s="589"/>
      <c r="NT187" s="589"/>
      <c r="NU187" s="589"/>
      <c r="NV187" s="589"/>
      <c r="NW187" s="589"/>
      <c r="NX187" s="589"/>
      <c r="NY187" s="589"/>
      <c r="NZ187" s="589"/>
      <c r="OA187" s="589"/>
      <c r="OB187" s="589"/>
      <c r="OC187" s="589"/>
      <c r="OD187" s="589"/>
      <c r="OE187" s="589"/>
      <c r="OF187" s="589"/>
      <c r="OG187" s="589"/>
      <c r="OH187" s="589"/>
      <c r="OI187" s="589"/>
      <c r="OJ187" s="589"/>
      <c r="OK187" s="589"/>
      <c r="OL187" s="589"/>
      <c r="OM187" s="589"/>
      <c r="ON187" s="589"/>
      <c r="OO187" s="589"/>
      <c r="OP187" s="589"/>
      <c r="OQ187" s="589"/>
      <c r="OR187" s="589"/>
      <c r="OS187" s="589"/>
      <c r="OT187" s="589"/>
      <c r="OU187" s="589"/>
      <c r="OV187" s="589"/>
      <c r="OW187" s="589"/>
      <c r="OX187" s="589"/>
      <c r="OY187" s="589"/>
      <c r="OZ187" s="589"/>
      <c r="PA187" s="589"/>
      <c r="PB187" s="589"/>
      <c r="PC187" s="589"/>
      <c r="PD187" s="589"/>
      <c r="PE187" s="589"/>
      <c r="PF187" s="589"/>
      <c r="PG187" s="589"/>
      <c r="PH187" s="589"/>
      <c r="PI187" s="589"/>
      <c r="PJ187" s="589"/>
      <c r="PK187" s="589"/>
      <c r="PL187" s="589"/>
      <c r="PM187" s="589"/>
      <c r="PN187" s="589"/>
      <c r="PO187" s="589"/>
      <c r="PP187" s="589"/>
      <c r="PQ187" s="589"/>
      <c r="PR187" s="589"/>
      <c r="PS187" s="589"/>
      <c r="PT187" s="589"/>
      <c r="PU187" s="589"/>
      <c r="PV187" s="589"/>
      <c r="PW187" s="589"/>
      <c r="PX187" s="589"/>
      <c r="PY187" s="589"/>
      <c r="PZ187" s="589"/>
      <c r="QA187" s="589"/>
      <c r="QB187" s="589"/>
      <c r="QC187" s="589"/>
      <c r="QD187" s="589"/>
      <c r="QE187" s="589"/>
      <c r="QF187" s="589"/>
      <c r="QG187" s="589"/>
      <c r="QH187" s="589"/>
      <c r="QI187" s="589"/>
      <c r="QJ187" s="589"/>
      <c r="QK187" s="589"/>
      <c r="QL187" s="589"/>
      <c r="QM187" s="589"/>
      <c r="QN187" s="589"/>
      <c r="QO187" s="589"/>
      <c r="QP187" s="589"/>
      <c r="QQ187" s="589"/>
      <c r="QR187" s="589"/>
      <c r="QS187" s="589"/>
      <c r="QT187" s="589"/>
      <c r="QU187" s="589"/>
      <c r="QV187" s="589"/>
      <c r="QW187" s="589"/>
      <c r="QX187" s="589"/>
      <c r="QY187" s="589"/>
      <c r="QZ187" s="589"/>
      <c r="RA187" s="589"/>
      <c r="RB187" s="589"/>
      <c r="RC187" s="589"/>
      <c r="RD187" s="589"/>
      <c r="RE187" s="589"/>
      <c r="RF187" s="589"/>
      <c r="RG187" s="589"/>
      <c r="RH187" s="589"/>
      <c r="RI187" s="589"/>
      <c r="RJ187" s="589"/>
      <c r="RK187" s="589"/>
      <c r="RL187" s="589"/>
      <c r="RM187" s="589"/>
      <c r="RN187" s="589"/>
      <c r="RO187" s="589"/>
      <c r="RP187" s="589"/>
      <c r="RQ187" s="589"/>
      <c r="RR187" s="589"/>
      <c r="RS187" s="589"/>
      <c r="RT187" s="589"/>
      <c r="RU187" s="589"/>
      <c r="RV187" s="589"/>
      <c r="RW187" s="589"/>
      <c r="RX187" s="589"/>
      <c r="RY187" s="589"/>
      <c r="RZ187" s="589"/>
      <c r="SA187" s="589"/>
      <c r="SB187" s="589"/>
      <c r="SC187" s="589"/>
      <c r="SD187" s="589"/>
      <c r="SE187" s="589"/>
      <c r="SF187" s="589"/>
      <c r="SG187" s="589"/>
      <c r="SH187" s="589"/>
      <c r="SI187" s="589"/>
      <c r="SJ187" s="589"/>
      <c r="SK187" s="589"/>
      <c r="SL187" s="589"/>
      <c r="SM187" s="589"/>
      <c r="SN187" s="589"/>
      <c r="SO187" s="589"/>
      <c r="SP187" s="589"/>
      <c r="SQ187" s="589"/>
      <c r="SR187" s="589"/>
      <c r="SS187" s="589"/>
      <c r="ST187" s="589"/>
      <c r="SU187" s="589"/>
      <c r="SV187" s="589"/>
      <c r="SW187" s="589"/>
      <c r="SX187" s="589"/>
      <c r="SY187" s="589"/>
      <c r="SZ187" s="589"/>
      <c r="TA187" s="589"/>
      <c r="TB187" s="589"/>
      <c r="TC187" s="589"/>
      <c r="TD187" s="589"/>
      <c r="TE187" s="589"/>
      <c r="TF187" s="589"/>
      <c r="TG187" s="589"/>
      <c r="TH187" s="589"/>
      <c r="TI187" s="589"/>
      <c r="TJ187" s="589"/>
      <c r="TK187" s="589"/>
      <c r="TL187" s="589"/>
      <c r="TM187" s="589"/>
      <c r="TN187" s="589"/>
      <c r="TO187" s="589"/>
      <c r="TP187" s="589"/>
      <c r="TQ187" s="589"/>
      <c r="TR187" s="589"/>
      <c r="TS187" s="589"/>
      <c r="TT187" s="589"/>
      <c r="TU187" s="589"/>
      <c r="TV187" s="589"/>
      <c r="TW187" s="589"/>
      <c r="TX187" s="589"/>
      <c r="TY187" s="589"/>
      <c r="TZ187" s="589"/>
      <c r="UA187" s="589"/>
      <c r="UB187" s="589"/>
      <c r="UC187" s="589"/>
      <c r="UD187" s="589"/>
      <c r="UE187" s="589"/>
      <c r="UF187" s="589"/>
      <c r="UG187" s="589"/>
      <c r="UH187" s="589"/>
      <c r="UI187" s="589"/>
      <c r="UJ187" s="589"/>
      <c r="UK187" s="589"/>
      <c r="UL187" s="589"/>
      <c r="UM187" s="589"/>
      <c r="UN187" s="589"/>
    </row>
    <row r="188" spans="1:560" ht="30.75" customHeight="1" x14ac:dyDescent="0.25">
      <c r="A188" s="309" t="s">
        <v>392</v>
      </c>
      <c r="B188" s="309" t="s">
        <v>393</v>
      </c>
      <c r="C188" s="310" t="s">
        <v>394</v>
      </c>
      <c r="D188" s="2241"/>
      <c r="E188" s="2242" t="s">
        <v>144</v>
      </c>
      <c r="F188" s="2242"/>
      <c r="G188" s="2243"/>
      <c r="H188" s="2244"/>
      <c r="I188" s="2245">
        <v>6</v>
      </c>
      <c r="J188" s="2246" t="s">
        <v>145</v>
      </c>
      <c r="K188" s="2246"/>
      <c r="L188" s="2246"/>
      <c r="M188" s="2246"/>
      <c r="N188" s="2247"/>
      <c r="O188" s="2538"/>
      <c r="P188" s="2247"/>
      <c r="Q188" s="2247"/>
      <c r="R188" s="2247"/>
      <c r="S188" s="2247"/>
      <c r="T188" s="317"/>
      <c r="U188" s="318"/>
      <c r="V188" s="2248"/>
      <c r="W188" s="2248"/>
      <c r="X188" s="2249"/>
      <c r="Y188" s="2250"/>
      <c r="Z188" s="2249"/>
      <c r="AA188" s="2249"/>
      <c r="AB188" s="2249"/>
      <c r="AC188" s="2249"/>
      <c r="AD188" s="317"/>
      <c r="AE188" s="325"/>
      <c r="AF188" s="2249"/>
      <c r="AG188" s="2249"/>
      <c r="AH188" s="2249"/>
      <c r="AI188" s="2249"/>
      <c r="AJ188" s="2249"/>
      <c r="AK188" s="2249"/>
      <c r="AL188" s="2249"/>
      <c r="AM188" s="2249"/>
      <c r="AN188" s="2251"/>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row>
    <row r="189" spans="1:560" ht="28.5" customHeight="1" x14ac:dyDescent="0.25">
      <c r="A189" s="2268"/>
      <c r="B189" s="2268" t="s">
        <v>395</v>
      </c>
      <c r="C189" s="2340" t="s">
        <v>396</v>
      </c>
      <c r="D189" s="2219"/>
      <c r="E189" s="2220" t="s">
        <v>46</v>
      </c>
      <c r="F189" s="2221"/>
      <c r="G189" s="2222"/>
      <c r="H189" s="2223"/>
      <c r="I189" s="2224"/>
      <c r="J189" s="2224"/>
      <c r="K189" s="2225"/>
      <c r="L189" s="2225"/>
      <c r="M189" s="2224"/>
      <c r="N189" s="211"/>
      <c r="O189" s="2537"/>
      <c r="P189" s="211"/>
      <c r="Q189" s="211"/>
      <c r="R189" s="211"/>
      <c r="S189" s="211"/>
      <c r="T189" s="213"/>
      <c r="U189" s="214"/>
      <c r="V189" s="398"/>
      <c r="W189" s="291"/>
      <c r="X189" s="664"/>
      <c r="Y189" s="291"/>
      <c r="Z189" s="292"/>
      <c r="AA189" s="293"/>
      <c r="AB189" s="293"/>
      <c r="AC189" s="293"/>
      <c r="AD189" s="213"/>
      <c r="AE189" s="618"/>
      <c r="AF189" s="398"/>
      <c r="AG189" s="291"/>
      <c r="AH189" s="291"/>
      <c r="AI189" s="291"/>
      <c r="AJ189" s="292"/>
      <c r="AK189" s="293"/>
      <c r="AL189" s="293"/>
      <c r="AM189" s="293"/>
      <c r="AN189" s="2341"/>
      <c r="HK189" s="2"/>
      <c r="HL189" s="2"/>
      <c r="HM189" s="2"/>
      <c r="HN189" s="2"/>
      <c r="HO189" s="2"/>
      <c r="HP189" s="2"/>
      <c r="HQ189" s="2"/>
      <c r="HR189" s="2"/>
      <c r="HS189" s="2"/>
    </row>
    <row r="190" spans="1:560" ht="89.25" x14ac:dyDescent="0.25">
      <c r="A190" s="2324"/>
      <c r="B190" s="2324" t="s">
        <v>397</v>
      </c>
      <c r="C190" s="2342" t="s">
        <v>398</v>
      </c>
      <c r="D190" s="2232" t="s">
        <v>399</v>
      </c>
      <c r="E190" s="2232" t="s">
        <v>149</v>
      </c>
      <c r="F190" s="2343" t="s">
        <v>400</v>
      </c>
      <c r="G190" s="2227" t="s">
        <v>151</v>
      </c>
      <c r="H190" s="2217"/>
      <c r="I190" s="252" t="s">
        <v>74</v>
      </c>
      <c r="J190" s="2146">
        <v>3</v>
      </c>
      <c r="K190" s="672" t="s">
        <v>401</v>
      </c>
      <c r="L190" s="286" t="s">
        <v>402</v>
      </c>
      <c r="M190" s="254"/>
      <c r="N190" s="627">
        <v>22</v>
      </c>
      <c r="O190" s="2558"/>
      <c r="P190" s="627"/>
      <c r="Q190" s="627"/>
      <c r="R190" s="2230"/>
      <c r="S190" s="2230"/>
      <c r="T190" s="231" t="s">
        <v>1276</v>
      </c>
      <c r="U190" s="232" t="s">
        <v>1276</v>
      </c>
      <c r="V190" s="398">
        <v>1</v>
      </c>
      <c r="W190" s="291" t="s">
        <v>57</v>
      </c>
      <c r="X190" s="291" t="s">
        <v>127</v>
      </c>
      <c r="Y190" s="291" t="s">
        <v>56</v>
      </c>
      <c r="Z190" s="292">
        <v>1</v>
      </c>
      <c r="AA190" s="293" t="s">
        <v>57</v>
      </c>
      <c r="AB190" s="293" t="s">
        <v>127</v>
      </c>
      <c r="AC190" s="293" t="s">
        <v>56</v>
      </c>
      <c r="AD190" s="231" t="s">
        <v>1276</v>
      </c>
      <c r="AE190" s="232" t="str">
        <f t="shared" ref="AE190:AE191" si="66">IF(AD190="","",+AD190)</f>
        <v>100% CT DM / dépôt copie sur CELENE / devoir-pdf</v>
      </c>
      <c r="AF190" s="398">
        <v>1</v>
      </c>
      <c r="AG190" s="291" t="s">
        <v>57</v>
      </c>
      <c r="AH190" s="291" t="s">
        <v>67</v>
      </c>
      <c r="AI190" s="291" t="s">
        <v>237</v>
      </c>
      <c r="AJ190" s="333">
        <v>1</v>
      </c>
      <c r="AK190" s="293" t="s">
        <v>57</v>
      </c>
      <c r="AL190" s="293" t="s">
        <v>67</v>
      </c>
      <c r="AM190" s="293" t="s">
        <v>237</v>
      </c>
      <c r="AN190" s="237" t="s">
        <v>403</v>
      </c>
    </row>
    <row r="191" spans="1:560" ht="38.25" x14ac:dyDescent="0.25">
      <c r="A191" s="2344"/>
      <c r="B191" s="2345" t="s">
        <v>404</v>
      </c>
      <c r="C191" s="369" t="s">
        <v>405</v>
      </c>
      <c r="D191" s="2213"/>
      <c r="E191" s="2232" t="s">
        <v>149</v>
      </c>
      <c r="F191" s="2227" t="s">
        <v>406</v>
      </c>
      <c r="G191" s="2216" t="s">
        <v>51</v>
      </c>
      <c r="H191" s="2234"/>
      <c r="I191" s="224" t="s">
        <v>74</v>
      </c>
      <c r="J191" s="2140">
        <v>3</v>
      </c>
      <c r="K191" s="540" t="s">
        <v>407</v>
      </c>
      <c r="L191" s="227">
        <v>11</v>
      </c>
      <c r="M191" s="227"/>
      <c r="N191" s="2328"/>
      <c r="O191" s="2522"/>
      <c r="P191" s="255">
        <v>18</v>
      </c>
      <c r="Q191" s="255"/>
      <c r="R191" s="2230"/>
      <c r="S191" s="2230"/>
      <c r="T191" s="231"/>
      <c r="U191" s="232"/>
      <c r="V191" s="398">
        <v>1</v>
      </c>
      <c r="W191" s="291" t="s">
        <v>54</v>
      </c>
      <c r="X191" s="291" t="s">
        <v>55</v>
      </c>
      <c r="Y191" s="291" t="s">
        <v>76</v>
      </c>
      <c r="Z191" s="292">
        <v>1</v>
      </c>
      <c r="AA191" s="293" t="s">
        <v>57</v>
      </c>
      <c r="AB191" s="293" t="s">
        <v>55</v>
      </c>
      <c r="AC191" s="293" t="s">
        <v>76</v>
      </c>
      <c r="AD191" s="231"/>
      <c r="AE191" s="232" t="str">
        <f t="shared" si="66"/>
        <v/>
      </c>
      <c r="AF191" s="398">
        <v>1</v>
      </c>
      <c r="AG191" s="291" t="s">
        <v>57</v>
      </c>
      <c r="AH191" s="291" t="s">
        <v>55</v>
      </c>
      <c r="AI191" s="291" t="s">
        <v>76</v>
      </c>
      <c r="AJ191" s="333">
        <v>1</v>
      </c>
      <c r="AK191" s="293" t="s">
        <v>57</v>
      </c>
      <c r="AL191" s="293" t="s">
        <v>55</v>
      </c>
      <c r="AM191" s="293" t="s">
        <v>76</v>
      </c>
      <c r="AN191" s="237" t="s">
        <v>408</v>
      </c>
    </row>
    <row r="192" spans="1:560" ht="30.75" customHeight="1" x14ac:dyDescent="0.25">
      <c r="A192" s="309" t="s">
        <v>409</v>
      </c>
      <c r="B192" s="309" t="s">
        <v>410</v>
      </c>
      <c r="C192" s="310" t="s">
        <v>411</v>
      </c>
      <c r="D192" s="2241"/>
      <c r="E192" s="2242" t="s">
        <v>144</v>
      </c>
      <c r="F192" s="2242"/>
      <c r="G192" s="2243"/>
      <c r="H192" s="2244"/>
      <c r="I192" s="2245">
        <v>6</v>
      </c>
      <c r="J192" s="2246" t="s">
        <v>145</v>
      </c>
      <c r="K192" s="2246"/>
      <c r="L192" s="2246"/>
      <c r="M192" s="2246"/>
      <c r="N192" s="2247"/>
      <c r="O192" s="2538"/>
      <c r="P192" s="2247"/>
      <c r="Q192" s="2247"/>
      <c r="R192" s="2247"/>
      <c r="S192" s="2247"/>
      <c r="T192" s="317"/>
      <c r="U192" s="318"/>
      <c r="V192" s="2248"/>
      <c r="W192" s="2248"/>
      <c r="X192" s="2249"/>
      <c r="Y192" s="2250"/>
      <c r="Z192" s="2249"/>
      <c r="AA192" s="2249"/>
      <c r="AB192" s="2249"/>
      <c r="AC192" s="2249"/>
      <c r="AD192" s="317"/>
      <c r="AE192" s="325"/>
      <c r="AF192" s="2249"/>
      <c r="AG192" s="2249"/>
      <c r="AH192" s="2249"/>
      <c r="AI192" s="2249"/>
      <c r="AJ192" s="2249"/>
      <c r="AK192" s="2249"/>
      <c r="AL192" s="2249"/>
      <c r="AM192" s="2249"/>
      <c r="AN192" s="2251"/>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row>
    <row r="193" spans="1:246" ht="102" x14ac:dyDescent="0.25">
      <c r="A193" s="2324"/>
      <c r="B193" s="2324" t="s">
        <v>412</v>
      </c>
      <c r="C193" s="2342" t="s">
        <v>413</v>
      </c>
      <c r="D193" s="2232"/>
      <c r="E193" s="2232" t="s">
        <v>149</v>
      </c>
      <c r="F193" s="2343" t="s">
        <v>414</v>
      </c>
      <c r="G193" s="2227" t="s">
        <v>124</v>
      </c>
      <c r="H193" s="2217"/>
      <c r="I193" s="252" t="s">
        <v>74</v>
      </c>
      <c r="J193" s="2146">
        <v>3</v>
      </c>
      <c r="K193" s="672" t="s">
        <v>166</v>
      </c>
      <c r="L193" s="286" t="str">
        <f>"06"</f>
        <v>06</v>
      </c>
      <c r="M193" s="254"/>
      <c r="N193" s="627">
        <v>10</v>
      </c>
      <c r="O193" s="2558"/>
      <c r="P193" s="627">
        <v>10</v>
      </c>
      <c r="Q193" s="627"/>
      <c r="R193" s="2230"/>
      <c r="S193" s="2230"/>
      <c r="T193" s="231"/>
      <c r="U193" s="232"/>
      <c r="V193" s="398">
        <v>1</v>
      </c>
      <c r="W193" s="291" t="s">
        <v>54</v>
      </c>
      <c r="X193" s="291" t="s">
        <v>140</v>
      </c>
      <c r="Y193" s="291"/>
      <c r="Z193" s="292">
        <v>1</v>
      </c>
      <c r="AA193" s="293" t="s">
        <v>57</v>
      </c>
      <c r="AB193" s="293" t="s">
        <v>67</v>
      </c>
      <c r="AC193" s="293" t="s">
        <v>69</v>
      </c>
      <c r="AD193" s="231"/>
      <c r="AE193" s="232" t="str">
        <f t="shared" ref="AE193:AE194" si="67">IF(AD193="","",+AD193)</f>
        <v/>
      </c>
      <c r="AF193" s="398">
        <v>1</v>
      </c>
      <c r="AG193" s="291" t="s">
        <v>57</v>
      </c>
      <c r="AH193" s="291" t="s">
        <v>67</v>
      </c>
      <c r="AI193" s="291" t="s">
        <v>69</v>
      </c>
      <c r="AJ193" s="333">
        <v>1</v>
      </c>
      <c r="AK193" s="293" t="s">
        <v>57</v>
      </c>
      <c r="AL193" s="293" t="s">
        <v>67</v>
      </c>
      <c r="AM193" s="293" t="s">
        <v>69</v>
      </c>
      <c r="AN193" s="237" t="s">
        <v>416</v>
      </c>
    </row>
    <row r="194" spans="1:246" s="201" customFormat="1" ht="75" customHeight="1" x14ac:dyDescent="0.2">
      <c r="A194" s="2292" t="s">
        <v>417</v>
      </c>
      <c r="B194" s="2265" t="s">
        <v>418</v>
      </c>
      <c r="C194" s="2346" t="s">
        <v>419</v>
      </c>
      <c r="D194" s="2213" t="s">
        <v>417</v>
      </c>
      <c r="E194" s="2232" t="s">
        <v>149</v>
      </c>
      <c r="F194" s="2227" t="s">
        <v>414</v>
      </c>
      <c r="G194" s="2227" t="s">
        <v>124</v>
      </c>
      <c r="H194" s="2217" t="s">
        <v>417</v>
      </c>
      <c r="I194" s="2347" t="s">
        <v>74</v>
      </c>
      <c r="J194" s="2348">
        <v>3</v>
      </c>
      <c r="K194" s="2349" t="s">
        <v>420</v>
      </c>
      <c r="L194" s="2349">
        <v>11</v>
      </c>
      <c r="M194" s="2349" t="s">
        <v>417</v>
      </c>
      <c r="N194" s="2350">
        <v>12</v>
      </c>
      <c r="O194" s="2570"/>
      <c r="P194" s="2351">
        <v>12</v>
      </c>
      <c r="Q194" s="2571"/>
      <c r="R194" s="570" t="s">
        <v>417</v>
      </c>
      <c r="S194" s="570" t="s">
        <v>417</v>
      </c>
      <c r="T194" s="231"/>
      <c r="U194" s="232"/>
      <c r="V194" s="398">
        <v>1</v>
      </c>
      <c r="W194" s="291" t="s">
        <v>54</v>
      </c>
      <c r="X194" s="697" t="s">
        <v>140</v>
      </c>
      <c r="Y194" s="2643" t="s">
        <v>421</v>
      </c>
      <c r="Z194" s="292">
        <v>1</v>
      </c>
      <c r="AA194" s="293" t="s">
        <v>57</v>
      </c>
      <c r="AB194" s="2644" t="s">
        <v>1269</v>
      </c>
      <c r="AC194" s="699" t="s">
        <v>69</v>
      </c>
      <c r="AD194" s="231"/>
      <c r="AE194" s="232" t="str">
        <f t="shared" si="67"/>
        <v/>
      </c>
      <c r="AF194" s="398">
        <v>1</v>
      </c>
      <c r="AG194" s="700" t="s">
        <v>57</v>
      </c>
      <c r="AH194" s="700" t="s">
        <v>55</v>
      </c>
      <c r="AI194" s="700" t="s">
        <v>76</v>
      </c>
      <c r="AJ194" s="292">
        <v>1</v>
      </c>
      <c r="AK194" s="701" t="s">
        <v>57</v>
      </c>
      <c r="AL194" s="701" t="s">
        <v>55</v>
      </c>
      <c r="AM194" s="701" t="s">
        <v>76</v>
      </c>
      <c r="AN194" s="2270" t="s">
        <v>422</v>
      </c>
    </row>
    <row r="195" spans="1:246" ht="30.75" customHeight="1" x14ac:dyDescent="0.25">
      <c r="A195" s="2255" t="s">
        <v>423</v>
      </c>
      <c r="B195" s="2255" t="s">
        <v>424</v>
      </c>
      <c r="C195" s="2256" t="s">
        <v>425</v>
      </c>
      <c r="D195" s="2241"/>
      <c r="E195" s="2242" t="s">
        <v>144</v>
      </c>
      <c r="F195" s="2242"/>
      <c r="G195" s="2243"/>
      <c r="H195" s="2244"/>
      <c r="I195" s="2245">
        <v>6</v>
      </c>
      <c r="J195" s="2246" t="s">
        <v>145</v>
      </c>
      <c r="K195" s="2246"/>
      <c r="L195" s="2246"/>
      <c r="M195" s="2246"/>
      <c r="N195" s="2247"/>
      <c r="O195" s="2518"/>
      <c r="P195" s="2247"/>
      <c r="Q195" s="2247"/>
      <c r="R195" s="2247"/>
      <c r="S195" s="2247"/>
      <c r="T195" s="317"/>
      <c r="U195" s="318"/>
      <c r="V195" s="2248"/>
      <c r="W195" s="2248"/>
      <c r="X195" s="2249"/>
      <c r="Y195" s="2250"/>
      <c r="Z195" s="2249"/>
      <c r="AA195" s="2249"/>
      <c r="AB195" s="2249"/>
      <c r="AC195" s="2249"/>
      <c r="AD195" s="317"/>
      <c r="AE195" s="325"/>
      <c r="AF195" s="2249"/>
      <c r="AG195" s="2249"/>
      <c r="AH195" s="2249"/>
      <c r="AI195" s="2249"/>
      <c r="AJ195" s="2249"/>
      <c r="AK195" s="2249"/>
      <c r="AL195" s="2249"/>
      <c r="AM195" s="2249"/>
      <c r="AN195" s="2251"/>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row>
    <row r="196" spans="1:246" ht="30" customHeight="1" x14ac:dyDescent="0.25">
      <c r="A196" s="2268" t="s">
        <v>426</v>
      </c>
      <c r="B196" s="2268" t="s">
        <v>427</v>
      </c>
      <c r="C196" s="2340" t="s">
        <v>428</v>
      </c>
      <c r="D196" s="2219"/>
      <c r="E196" s="2220" t="s">
        <v>46</v>
      </c>
      <c r="F196" s="2221"/>
      <c r="G196" s="2222"/>
      <c r="H196" s="2223"/>
      <c r="I196" s="2224"/>
      <c r="J196" s="2224"/>
      <c r="K196" s="2225"/>
      <c r="L196" s="2225"/>
      <c r="M196" s="2224"/>
      <c r="N196" s="211"/>
      <c r="O196" s="2526"/>
      <c r="P196" s="211"/>
      <c r="Q196" s="211"/>
      <c r="R196" s="211"/>
      <c r="S196" s="211"/>
      <c r="T196" s="213"/>
      <c r="U196" s="214"/>
      <c r="V196" s="211"/>
      <c r="W196" s="211"/>
      <c r="X196" s="211"/>
      <c r="Y196" s="211"/>
      <c r="Z196" s="211"/>
      <c r="AA196" s="211"/>
      <c r="AB196" s="211"/>
      <c r="AC196" s="211"/>
      <c r="AD196" s="213"/>
      <c r="AE196" s="214"/>
      <c r="AF196" s="211"/>
      <c r="AG196" s="211"/>
      <c r="AH196" s="211"/>
      <c r="AI196" s="211"/>
      <c r="AJ196" s="211"/>
      <c r="AK196" s="211"/>
      <c r="AL196" s="211"/>
      <c r="AM196" s="211"/>
      <c r="AN196" s="211"/>
      <c r="HK196" s="2"/>
      <c r="HL196" s="2"/>
      <c r="HM196" s="2"/>
      <c r="HN196" s="2"/>
      <c r="HO196" s="2"/>
      <c r="HP196" s="2"/>
      <c r="HQ196" s="2"/>
      <c r="HR196" s="2"/>
      <c r="HS196" s="2"/>
    </row>
    <row r="197" spans="1:246" ht="89.25" x14ac:dyDescent="0.25">
      <c r="A197" s="2324"/>
      <c r="B197" s="2324" t="s">
        <v>397</v>
      </c>
      <c r="C197" s="2342" t="s">
        <v>398</v>
      </c>
      <c r="D197" s="2232" t="str">
        <f>IF(D190="","",D190)</f>
        <v>LOL5H7E</v>
      </c>
      <c r="E197" s="2232" t="str">
        <f>IF(E190="","",E190)</f>
        <v>UE spécialisation</v>
      </c>
      <c r="F197" s="2343" t="str">
        <f>IF(F190="","",F190)</f>
        <v>L2 SDL parc. MEF FLM-FLE et LSF,  L3 SDL parc. MEF FLM, L2 LLCER  et LEA parc. MEF FLM-FLE et MEEF 1er degré, L3 LLCER  et LEA parc. MEEF 1er degré</v>
      </c>
      <c r="G197" s="2227" t="str">
        <f>IF(G190="","",G190)</f>
        <v>INSPE</v>
      </c>
      <c r="H197" s="2217" t="str">
        <f>IF(H190="","",H190)</f>
        <v/>
      </c>
      <c r="I197" s="252" t="s">
        <v>74</v>
      </c>
      <c r="J197" s="2146">
        <v>3</v>
      </c>
      <c r="K197" s="672" t="str">
        <f t="shared" ref="K197:AN197" si="68">IF(K190="","",K190)</f>
        <v>DOYEN Anne-Lise</v>
      </c>
      <c r="L197" s="286" t="str">
        <f t="shared" si="68"/>
        <v>16 et 70</v>
      </c>
      <c r="M197" s="254" t="str">
        <f t="shared" si="68"/>
        <v/>
      </c>
      <c r="N197" s="627">
        <f t="shared" si="68"/>
        <v>22</v>
      </c>
      <c r="O197" s="2527"/>
      <c r="P197" s="627" t="str">
        <f t="shared" ref="P197" si="69">IF(P190="","",P190)</f>
        <v/>
      </c>
      <c r="Q197" s="627" t="str">
        <f t="shared" si="68"/>
        <v/>
      </c>
      <c r="R197" s="2230" t="str">
        <f t="shared" ref="R197" si="70">IF(R190="","",R190)</f>
        <v/>
      </c>
      <c r="S197" s="2230" t="str">
        <f t="shared" si="68"/>
        <v/>
      </c>
      <c r="T197" s="859" t="str">
        <f t="shared" si="68"/>
        <v>100% CT DM / dépôt copie sur CELENE / devoir-pdf</v>
      </c>
      <c r="U197" s="2646" t="str">
        <f t="shared" si="68"/>
        <v>100% CT DM / dépôt copie sur CELENE / devoir-pdf</v>
      </c>
      <c r="V197" s="398">
        <f t="shared" si="68"/>
        <v>1</v>
      </c>
      <c r="W197" s="291" t="str">
        <f t="shared" si="68"/>
        <v>CT</v>
      </c>
      <c r="X197" s="291" t="str">
        <f t="shared" si="68"/>
        <v>Ecrit</v>
      </c>
      <c r="Y197" s="291" t="str">
        <f t="shared" si="68"/>
        <v>1h00</v>
      </c>
      <c r="Z197" s="292">
        <f t="shared" si="68"/>
        <v>1</v>
      </c>
      <c r="AA197" s="293" t="str">
        <f t="shared" si="68"/>
        <v>CT</v>
      </c>
      <c r="AB197" s="293" t="str">
        <f t="shared" si="68"/>
        <v>Ecrit</v>
      </c>
      <c r="AC197" s="293" t="str">
        <f t="shared" si="68"/>
        <v>1h00</v>
      </c>
      <c r="AD197" s="231" t="str">
        <f t="shared" si="68"/>
        <v>100% CT DM / dépôt copie sur CELENE / devoir-pdf</v>
      </c>
      <c r="AE197" s="232" t="str">
        <f t="shared" ref="AE197:AE198" si="71">IF(AD197="","",+AD197)</f>
        <v>100% CT DM / dépôt copie sur CELENE / devoir-pdf</v>
      </c>
      <c r="AF197" s="398">
        <f t="shared" si="68"/>
        <v>1</v>
      </c>
      <c r="AG197" s="291" t="str">
        <f t="shared" si="68"/>
        <v>CT</v>
      </c>
      <c r="AH197" s="291" t="str">
        <f t="shared" si="68"/>
        <v>oral</v>
      </c>
      <c r="AI197" s="291" t="str">
        <f t="shared" si="68"/>
        <v>20 min</v>
      </c>
      <c r="AJ197" s="333">
        <f t="shared" si="68"/>
        <v>1</v>
      </c>
      <c r="AK197" s="293" t="str">
        <f t="shared" si="68"/>
        <v>CT</v>
      </c>
      <c r="AL197" s="293" t="str">
        <f t="shared" si="68"/>
        <v>oral</v>
      </c>
      <c r="AM197" s="293" t="str">
        <f t="shared" si="68"/>
        <v>20 min</v>
      </c>
      <c r="AN197" s="237" t="str">
        <f t="shared" si="68"/>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row>
    <row r="198" spans="1:246" ht="100.5" customHeight="1" x14ac:dyDescent="0.25">
      <c r="A198" s="2292"/>
      <c r="B198" s="2293" t="s">
        <v>429</v>
      </c>
      <c r="C198" s="2352" t="s">
        <v>430</v>
      </c>
      <c r="D198" s="2213"/>
      <c r="E198" s="2232" t="s">
        <v>149</v>
      </c>
      <c r="F198" s="2227" t="s">
        <v>431</v>
      </c>
      <c r="G198" s="2227" t="s">
        <v>180</v>
      </c>
      <c r="H198" s="2217"/>
      <c r="I198" s="252" t="s">
        <v>74</v>
      </c>
      <c r="J198" s="2146">
        <v>3</v>
      </c>
      <c r="K198" s="254" t="s">
        <v>432</v>
      </c>
      <c r="L198" s="254">
        <v>71</v>
      </c>
      <c r="M198" s="254"/>
      <c r="N198" s="2215"/>
      <c r="O198" s="2528"/>
      <c r="P198" s="2309">
        <v>24</v>
      </c>
      <c r="Q198" s="2309"/>
      <c r="R198" s="2353"/>
      <c r="S198" s="2353"/>
      <c r="T198" s="231"/>
      <c r="U198" s="232"/>
      <c r="V198" s="2354">
        <v>1</v>
      </c>
      <c r="W198" s="2355" t="s">
        <v>54</v>
      </c>
      <c r="X198" s="2355"/>
      <c r="Y198" s="2355"/>
      <c r="Z198" s="2356">
        <v>1</v>
      </c>
      <c r="AA198" s="2357" t="s">
        <v>57</v>
      </c>
      <c r="AB198" s="2357" t="s">
        <v>128</v>
      </c>
      <c r="AC198" s="2357" t="s">
        <v>182</v>
      </c>
      <c r="AD198" s="231"/>
      <c r="AE198" s="232" t="str">
        <f t="shared" si="71"/>
        <v/>
      </c>
      <c r="AF198" s="2354">
        <v>1</v>
      </c>
      <c r="AG198" s="2355" t="s">
        <v>57</v>
      </c>
      <c r="AH198" s="2355" t="s">
        <v>128</v>
      </c>
      <c r="AI198" s="2355" t="s">
        <v>182</v>
      </c>
      <c r="AJ198" s="2358">
        <v>1</v>
      </c>
      <c r="AK198" s="2357" t="s">
        <v>57</v>
      </c>
      <c r="AL198" s="2357" t="s">
        <v>128</v>
      </c>
      <c r="AM198" s="2357" t="s">
        <v>182</v>
      </c>
      <c r="AN198" s="2359" t="s">
        <v>433</v>
      </c>
    </row>
    <row r="199" spans="1:246" ht="30.75" customHeight="1" x14ac:dyDescent="0.25">
      <c r="A199" s="2255" t="s">
        <v>434</v>
      </c>
      <c r="B199" s="2255" t="s">
        <v>435</v>
      </c>
      <c r="C199" s="2256" t="s">
        <v>436</v>
      </c>
      <c r="D199" s="2241"/>
      <c r="E199" s="2242" t="s">
        <v>144</v>
      </c>
      <c r="F199" s="2242"/>
      <c r="G199" s="2243"/>
      <c r="H199" s="2244"/>
      <c r="I199" s="2245">
        <v>6</v>
      </c>
      <c r="J199" s="2246" t="s">
        <v>145</v>
      </c>
      <c r="K199" s="2246"/>
      <c r="L199" s="2246"/>
      <c r="M199" s="2246"/>
      <c r="N199" s="2247"/>
      <c r="O199" s="2518"/>
      <c r="P199" s="2247"/>
      <c r="Q199" s="2247"/>
      <c r="R199" s="2247"/>
      <c r="S199" s="2247"/>
      <c r="T199" s="317"/>
      <c r="U199" s="318"/>
      <c r="V199" s="2248"/>
      <c r="W199" s="2248"/>
      <c r="X199" s="2249"/>
      <c r="Y199" s="2250"/>
      <c r="Z199" s="2249"/>
      <c r="AA199" s="2249"/>
      <c r="AB199" s="2249"/>
      <c r="AC199" s="2249"/>
      <c r="AD199" s="324"/>
      <c r="AE199" s="325"/>
      <c r="AF199" s="2249"/>
      <c r="AG199" s="2249"/>
      <c r="AH199" s="2249"/>
      <c r="AI199" s="2249"/>
      <c r="AJ199" s="2249"/>
      <c r="AK199" s="2249"/>
      <c r="AL199" s="2249"/>
      <c r="AM199" s="2249"/>
      <c r="AN199" s="2251"/>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row>
    <row r="200" spans="1:246" ht="27" customHeight="1" x14ac:dyDescent="0.25">
      <c r="A200" s="2268" t="s">
        <v>437</v>
      </c>
      <c r="B200" s="2268" t="s">
        <v>438</v>
      </c>
      <c r="C200" s="2340" t="s">
        <v>439</v>
      </c>
      <c r="D200" s="2219"/>
      <c r="E200" s="2220" t="s">
        <v>46</v>
      </c>
      <c r="F200" s="2221"/>
      <c r="G200" s="2219" t="s">
        <v>51</v>
      </c>
      <c r="H200" s="2223"/>
      <c r="I200" s="2224"/>
      <c r="J200" s="2224"/>
      <c r="K200" s="2225"/>
      <c r="L200" s="2225"/>
      <c r="M200" s="2224"/>
      <c r="N200" s="211"/>
      <c r="O200" s="2526"/>
      <c r="P200" s="211"/>
      <c r="Q200" s="211"/>
      <c r="R200" s="211"/>
      <c r="S200" s="211"/>
      <c r="T200" s="213"/>
      <c r="U200" s="214"/>
      <c r="V200" s="211"/>
      <c r="W200" s="211"/>
      <c r="X200" s="211"/>
      <c r="Y200" s="211"/>
      <c r="Z200" s="211"/>
      <c r="AA200" s="211"/>
      <c r="AB200" s="211"/>
      <c r="AC200" s="211"/>
      <c r="AD200" s="213"/>
      <c r="AE200" s="214"/>
      <c r="AF200" s="211"/>
      <c r="AG200" s="211"/>
      <c r="AH200" s="211"/>
      <c r="AI200" s="211"/>
      <c r="AJ200" s="211"/>
      <c r="AK200" s="211"/>
      <c r="AL200" s="211"/>
      <c r="AM200" s="211"/>
      <c r="AN200" s="211"/>
      <c r="HK200" s="2"/>
      <c r="HL200" s="2"/>
      <c r="HM200" s="2"/>
      <c r="HN200" s="2"/>
      <c r="HO200" s="2"/>
      <c r="HP200" s="2"/>
      <c r="HQ200" s="2"/>
      <c r="HR200" s="2"/>
      <c r="HS200" s="2"/>
    </row>
    <row r="201" spans="1:246" ht="40.5" customHeight="1" x14ac:dyDescent="0.25">
      <c r="A201" s="2292"/>
      <c r="B201" s="2293" t="s">
        <v>440</v>
      </c>
      <c r="C201" s="2352" t="s">
        <v>441</v>
      </c>
      <c r="D201" s="2213"/>
      <c r="E201" s="2232" t="s">
        <v>149</v>
      </c>
      <c r="F201" s="2227" t="s">
        <v>442</v>
      </c>
      <c r="G201" s="2227" t="s">
        <v>51</v>
      </c>
      <c r="H201" s="2217"/>
      <c r="I201" s="252" t="s">
        <v>74</v>
      </c>
      <c r="J201" s="2146">
        <v>3</v>
      </c>
      <c r="K201" s="254" t="s">
        <v>190</v>
      </c>
      <c r="L201" s="254">
        <v>11</v>
      </c>
      <c r="M201" s="254"/>
      <c r="N201" s="2528"/>
      <c r="O201" s="2569"/>
      <c r="P201" s="2601">
        <v>18</v>
      </c>
      <c r="Q201" s="2309"/>
      <c r="R201" s="2353"/>
      <c r="S201" s="2353"/>
      <c r="T201" s="231"/>
      <c r="U201" s="232"/>
      <c r="V201" s="2354">
        <v>1</v>
      </c>
      <c r="W201" s="2355" t="s">
        <v>54</v>
      </c>
      <c r="X201" s="2355" t="s">
        <v>55</v>
      </c>
      <c r="Y201" s="2355" t="s">
        <v>76</v>
      </c>
      <c r="Z201" s="2356">
        <v>1</v>
      </c>
      <c r="AA201" s="2357" t="s">
        <v>57</v>
      </c>
      <c r="AB201" s="2357" t="s">
        <v>55</v>
      </c>
      <c r="AC201" s="2357" t="s">
        <v>76</v>
      </c>
      <c r="AD201" s="733"/>
      <c r="AE201" s="232" t="str">
        <f>IF(AD201="","",+AD201)</f>
        <v/>
      </c>
      <c r="AF201" s="2354">
        <v>1</v>
      </c>
      <c r="AG201" s="2355" t="s">
        <v>57</v>
      </c>
      <c r="AH201" s="2355" t="s">
        <v>55</v>
      </c>
      <c r="AI201" s="2355" t="s">
        <v>76</v>
      </c>
      <c r="AJ201" s="2358">
        <v>1</v>
      </c>
      <c r="AK201" s="2357" t="s">
        <v>57</v>
      </c>
      <c r="AL201" s="2357" t="s">
        <v>55</v>
      </c>
      <c r="AM201" s="2357" t="s">
        <v>76</v>
      </c>
      <c r="AN201" s="2359" t="s">
        <v>443</v>
      </c>
    </row>
    <row r="202" spans="1:246" ht="28.5" customHeight="1" x14ac:dyDescent="0.25">
      <c r="A202" s="2360" t="s">
        <v>444</v>
      </c>
      <c r="B202" s="2268" t="s">
        <v>445</v>
      </c>
      <c r="C202" s="2340" t="s">
        <v>446</v>
      </c>
      <c r="D202" s="2219"/>
      <c r="E202" s="2220" t="s">
        <v>118</v>
      </c>
      <c r="F202" s="2221"/>
      <c r="G202" s="2219" t="s">
        <v>51</v>
      </c>
      <c r="H202" s="2223" t="s">
        <v>207</v>
      </c>
      <c r="I202" s="2224">
        <v>3</v>
      </c>
      <c r="J202" s="2224">
        <v>3</v>
      </c>
      <c r="K202" s="2225"/>
      <c r="L202" s="2225"/>
      <c r="M202" s="2224"/>
      <c r="N202" s="2585"/>
      <c r="O202" s="2537"/>
      <c r="P202" s="2592"/>
      <c r="Q202" s="211"/>
      <c r="R202" s="211"/>
      <c r="S202" s="211"/>
      <c r="T202" s="213"/>
      <c r="U202" s="214"/>
      <c r="V202" s="211"/>
      <c r="W202" s="211"/>
      <c r="X202" s="211"/>
      <c r="Y202" s="211"/>
      <c r="Z202" s="211"/>
      <c r="AA202" s="211"/>
      <c r="AB202" s="211"/>
      <c r="AC202" s="211"/>
      <c r="AD202" s="213"/>
      <c r="AE202" s="214"/>
      <c r="AF202" s="211"/>
      <c r="AG202" s="211"/>
      <c r="AH202" s="211"/>
      <c r="AI202" s="211"/>
      <c r="AJ202" s="211"/>
      <c r="AK202" s="211"/>
      <c r="AL202" s="211"/>
      <c r="AM202" s="211"/>
      <c r="AN202" s="211"/>
      <c r="HK202" s="2"/>
      <c r="HL202" s="2"/>
      <c r="HM202" s="2"/>
      <c r="HN202" s="2"/>
      <c r="HO202" s="2"/>
      <c r="HP202" s="2"/>
      <c r="HQ202" s="2"/>
      <c r="HR202" s="2"/>
      <c r="HS202" s="2"/>
    </row>
    <row r="203" spans="1:246" ht="40.5" customHeight="1" x14ac:dyDescent="0.25">
      <c r="A203" s="2292"/>
      <c r="B203" s="2293" t="s">
        <v>447</v>
      </c>
      <c r="C203" s="2352" t="s">
        <v>448</v>
      </c>
      <c r="D203" s="2213"/>
      <c r="E203" s="2232" t="s">
        <v>149</v>
      </c>
      <c r="F203" s="2227" t="s">
        <v>449</v>
      </c>
      <c r="G203" s="2227" t="s">
        <v>51</v>
      </c>
      <c r="H203" s="2217"/>
      <c r="I203" s="252" t="s">
        <v>74</v>
      </c>
      <c r="J203" s="2146">
        <v>3</v>
      </c>
      <c r="K203" s="254" t="s">
        <v>125</v>
      </c>
      <c r="L203" s="254">
        <v>12</v>
      </c>
      <c r="M203" s="254"/>
      <c r="N203" s="2528"/>
      <c r="O203" s="2569"/>
      <c r="P203" s="2601">
        <v>18</v>
      </c>
      <c r="Q203" s="2309"/>
      <c r="R203" s="2353"/>
      <c r="S203" s="2353"/>
      <c r="T203" s="231"/>
      <c r="U203" s="232"/>
      <c r="V203" s="2354">
        <v>1</v>
      </c>
      <c r="W203" s="2355" t="s">
        <v>54</v>
      </c>
      <c r="X203" s="2355" t="s">
        <v>55</v>
      </c>
      <c r="Y203" s="2355"/>
      <c r="Z203" s="2356">
        <v>1</v>
      </c>
      <c r="AA203" s="2357" t="s">
        <v>57</v>
      </c>
      <c r="AB203" s="2357" t="s">
        <v>55</v>
      </c>
      <c r="AC203" s="2357" t="s">
        <v>76</v>
      </c>
      <c r="AD203" s="733"/>
      <c r="AE203" s="232" t="str">
        <f t="shared" ref="AE203:AE206" si="72">IF(AD203="","",+AD203)</f>
        <v/>
      </c>
      <c r="AF203" s="2354">
        <v>1</v>
      </c>
      <c r="AG203" s="2355" t="s">
        <v>57</v>
      </c>
      <c r="AH203" s="2355" t="s">
        <v>55</v>
      </c>
      <c r="AI203" s="2355" t="s">
        <v>76</v>
      </c>
      <c r="AJ203" s="2358">
        <v>1</v>
      </c>
      <c r="AK203" s="2357" t="s">
        <v>57</v>
      </c>
      <c r="AL203" s="2357" t="s">
        <v>55</v>
      </c>
      <c r="AM203" s="2357" t="s">
        <v>76</v>
      </c>
      <c r="AN203" s="2359"/>
    </row>
    <row r="204" spans="1:246" ht="40.5" customHeight="1" x14ac:dyDescent="0.25">
      <c r="A204" s="2292"/>
      <c r="B204" s="2293" t="s">
        <v>450</v>
      </c>
      <c r="C204" s="2352" t="s">
        <v>451</v>
      </c>
      <c r="D204" s="2213" t="s">
        <v>452</v>
      </c>
      <c r="E204" s="2232" t="s">
        <v>149</v>
      </c>
      <c r="F204" s="2227" t="s">
        <v>449</v>
      </c>
      <c r="G204" s="2227" t="s">
        <v>51</v>
      </c>
      <c r="H204" s="2217"/>
      <c r="I204" s="252" t="s">
        <v>74</v>
      </c>
      <c r="J204" s="2146">
        <v>3</v>
      </c>
      <c r="K204" s="254" t="s">
        <v>453</v>
      </c>
      <c r="L204" s="254">
        <v>14</v>
      </c>
      <c r="M204" s="254"/>
      <c r="N204" s="2528"/>
      <c r="O204" s="2569"/>
      <c r="P204" s="2601">
        <v>18</v>
      </c>
      <c r="Q204" s="2309"/>
      <c r="R204" s="2353"/>
      <c r="S204" s="2353"/>
      <c r="T204" s="231"/>
      <c r="U204" s="232"/>
      <c r="V204" s="2354">
        <v>1</v>
      </c>
      <c r="W204" s="2355" t="s">
        <v>54</v>
      </c>
      <c r="X204" s="2355" t="s">
        <v>454</v>
      </c>
      <c r="Y204" s="2355"/>
      <c r="Z204" s="2356">
        <v>1</v>
      </c>
      <c r="AA204" s="2357" t="s">
        <v>57</v>
      </c>
      <c r="AB204" s="2357" t="s">
        <v>55</v>
      </c>
      <c r="AC204" s="2357" t="s">
        <v>76</v>
      </c>
      <c r="AD204" s="733"/>
      <c r="AE204" s="232" t="str">
        <f t="shared" si="72"/>
        <v/>
      </c>
      <c r="AF204" s="2354">
        <v>1</v>
      </c>
      <c r="AG204" s="2355" t="s">
        <v>57</v>
      </c>
      <c r="AH204" s="2355" t="s">
        <v>55</v>
      </c>
      <c r="AI204" s="2355" t="s">
        <v>76</v>
      </c>
      <c r="AJ204" s="2358">
        <v>1</v>
      </c>
      <c r="AK204" s="2357" t="s">
        <v>57</v>
      </c>
      <c r="AL204" s="2357" t="s">
        <v>55</v>
      </c>
      <c r="AM204" s="2357" t="s">
        <v>76</v>
      </c>
      <c r="AN204" s="2359"/>
    </row>
    <row r="205" spans="1:246" s="745" customFormat="1" ht="25.5" x14ac:dyDescent="0.2">
      <c r="A205" s="2361"/>
      <c r="B205" s="2362" t="s">
        <v>455</v>
      </c>
      <c r="C205" s="2363" t="s">
        <v>456</v>
      </c>
      <c r="D205" s="2213"/>
      <c r="E205" s="2213" t="s">
        <v>149</v>
      </c>
      <c r="F205" s="2364" t="s">
        <v>449</v>
      </c>
      <c r="G205" s="2364" t="s">
        <v>51</v>
      </c>
      <c r="H205" s="2329"/>
      <c r="I205" s="252" t="s">
        <v>74</v>
      </c>
      <c r="J205" s="2146">
        <v>3</v>
      </c>
      <c r="K205" s="254" t="s">
        <v>457</v>
      </c>
      <c r="L205" s="254">
        <v>15</v>
      </c>
      <c r="M205" s="254"/>
      <c r="N205" s="2590"/>
      <c r="O205" s="2594"/>
      <c r="P205" s="2556">
        <v>18</v>
      </c>
      <c r="Q205" s="255"/>
      <c r="R205" s="2333"/>
      <c r="S205" s="2333"/>
      <c r="T205" s="231"/>
      <c r="U205" s="232"/>
      <c r="V205" s="2366">
        <v>1</v>
      </c>
      <c r="W205" s="2367" t="s">
        <v>57</v>
      </c>
      <c r="X205" s="2367" t="s">
        <v>55</v>
      </c>
      <c r="Y205" s="2638" t="s">
        <v>56</v>
      </c>
      <c r="Z205" s="2639">
        <v>1</v>
      </c>
      <c r="AA205" s="2640" t="s">
        <v>57</v>
      </c>
      <c r="AB205" s="2640" t="s">
        <v>55</v>
      </c>
      <c r="AC205" s="2638" t="s">
        <v>56</v>
      </c>
      <c r="AD205" s="733"/>
      <c r="AE205" s="232" t="str">
        <f t="shared" si="72"/>
        <v/>
      </c>
      <c r="AF205" s="2366">
        <v>1</v>
      </c>
      <c r="AG205" s="2367" t="s">
        <v>57</v>
      </c>
      <c r="AH205" s="2367" t="s">
        <v>55</v>
      </c>
      <c r="AI205" s="2368" t="s">
        <v>56</v>
      </c>
      <c r="AJ205" s="2371">
        <v>1</v>
      </c>
      <c r="AK205" s="2370" t="s">
        <v>57</v>
      </c>
      <c r="AL205" s="2370" t="s">
        <v>55</v>
      </c>
      <c r="AM205" s="2368" t="s">
        <v>56</v>
      </c>
      <c r="AN205" s="2372"/>
    </row>
    <row r="206" spans="1:246" s="762" customFormat="1" ht="25.5" x14ac:dyDescent="0.2">
      <c r="A206" s="2373"/>
      <c r="B206" s="2374" t="s">
        <v>458</v>
      </c>
      <c r="C206" s="2346" t="s">
        <v>459</v>
      </c>
      <c r="D206" s="2269"/>
      <c r="E206" s="2269" t="s">
        <v>149</v>
      </c>
      <c r="F206" s="2350" t="s">
        <v>449</v>
      </c>
      <c r="G206" s="2350" t="s">
        <v>51</v>
      </c>
      <c r="H206" s="2375"/>
      <c r="I206" s="752" t="s">
        <v>74</v>
      </c>
      <c r="J206" s="2376">
        <v>3</v>
      </c>
      <c r="K206" s="555" t="s">
        <v>460</v>
      </c>
      <c r="L206" s="555">
        <v>15</v>
      </c>
      <c r="M206" s="555"/>
      <c r="N206" s="2597"/>
      <c r="O206" s="2599"/>
      <c r="P206" s="2598">
        <v>18</v>
      </c>
      <c r="Q206" s="754"/>
      <c r="R206" s="2377"/>
      <c r="S206" s="2377"/>
      <c r="T206" s="231"/>
      <c r="U206" s="232"/>
      <c r="V206" s="2378">
        <v>1</v>
      </c>
      <c r="W206" s="2379" t="s">
        <v>57</v>
      </c>
      <c r="X206" s="2379" t="s">
        <v>55</v>
      </c>
      <c r="Y206" s="2638" t="s">
        <v>1261</v>
      </c>
      <c r="Z206" s="2641">
        <v>1</v>
      </c>
      <c r="AA206" s="2642" t="s">
        <v>57</v>
      </c>
      <c r="AB206" s="2642" t="s">
        <v>55</v>
      </c>
      <c r="AC206" s="2638" t="s">
        <v>1261</v>
      </c>
      <c r="AD206" s="733"/>
      <c r="AE206" s="232" t="str">
        <f t="shared" si="72"/>
        <v/>
      </c>
      <c r="AF206" s="2378">
        <v>1</v>
      </c>
      <c r="AG206" s="2379" t="s">
        <v>57</v>
      </c>
      <c r="AH206" s="2379" t="s">
        <v>55</v>
      </c>
      <c r="AI206" s="2379" t="s">
        <v>76</v>
      </c>
      <c r="AJ206" s="2382">
        <v>1</v>
      </c>
      <c r="AK206" s="2381" t="s">
        <v>57</v>
      </c>
      <c r="AL206" s="2381" t="s">
        <v>55</v>
      </c>
      <c r="AM206" s="2381" t="s">
        <v>76</v>
      </c>
      <c r="AN206" s="2383"/>
    </row>
    <row r="207" spans="1:246" ht="30.75" customHeight="1" x14ac:dyDescent="0.25">
      <c r="A207" s="2255" t="s">
        <v>461</v>
      </c>
      <c r="B207" s="2255" t="s">
        <v>462</v>
      </c>
      <c r="C207" s="2256" t="s">
        <v>199</v>
      </c>
      <c r="D207" s="2241"/>
      <c r="E207" s="2242" t="s">
        <v>144</v>
      </c>
      <c r="F207" s="2242"/>
      <c r="G207" s="2243"/>
      <c r="H207" s="2244"/>
      <c r="I207" s="2245">
        <v>6</v>
      </c>
      <c r="J207" s="2246" t="s">
        <v>145</v>
      </c>
      <c r="K207" s="2246"/>
      <c r="L207" s="2246"/>
      <c r="M207" s="2246"/>
      <c r="N207" s="2600"/>
      <c r="O207" s="2538"/>
      <c r="P207" s="2602"/>
      <c r="Q207" s="2247"/>
      <c r="R207" s="2247"/>
      <c r="S207" s="2247"/>
      <c r="T207" s="317"/>
      <c r="U207" s="318"/>
      <c r="V207" s="2248"/>
      <c r="W207" s="2248"/>
      <c r="X207" s="2249"/>
      <c r="Y207" s="2250"/>
      <c r="Z207" s="2249"/>
      <c r="AA207" s="2249"/>
      <c r="AB207" s="2249"/>
      <c r="AC207" s="2249"/>
      <c r="AD207" s="324"/>
      <c r="AE207" s="325"/>
      <c r="AF207" s="2249"/>
      <c r="AG207" s="2249"/>
      <c r="AH207" s="2249"/>
      <c r="AI207" s="2249"/>
      <c r="AJ207" s="2249"/>
      <c r="AK207" s="2249"/>
      <c r="AL207" s="2249"/>
      <c r="AM207" s="2249"/>
      <c r="AN207" s="2251"/>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row>
    <row r="208" spans="1:246" ht="39" customHeight="1" x14ac:dyDescent="0.25">
      <c r="A208" s="2384"/>
      <c r="B208" s="2293" t="s">
        <v>463</v>
      </c>
      <c r="C208" s="2264" t="s">
        <v>464</v>
      </c>
      <c r="D208" s="2296"/>
      <c r="E208" s="2232" t="s">
        <v>149</v>
      </c>
      <c r="F208" s="2215" t="s">
        <v>465</v>
      </c>
      <c r="G208" s="2262" t="s">
        <v>51</v>
      </c>
      <c r="H208" s="2217"/>
      <c r="I208" s="252" t="s">
        <v>74</v>
      </c>
      <c r="J208" s="2146">
        <v>3</v>
      </c>
      <c r="K208" s="540" t="s">
        <v>158</v>
      </c>
      <c r="L208" s="254">
        <v>11</v>
      </c>
      <c r="M208" s="254"/>
      <c r="N208" s="2601"/>
      <c r="O208" s="2569"/>
      <c r="P208" s="2556">
        <v>18</v>
      </c>
      <c r="Q208" s="255"/>
      <c r="R208" s="2230"/>
      <c r="S208" s="2230"/>
      <c r="T208" s="231"/>
      <c r="U208" s="232"/>
      <c r="V208" s="2195">
        <v>1</v>
      </c>
      <c r="W208" s="291" t="s">
        <v>54</v>
      </c>
      <c r="X208" s="291" t="s">
        <v>140</v>
      </c>
      <c r="Y208" s="291" t="s">
        <v>203</v>
      </c>
      <c r="Z208" s="333">
        <v>1</v>
      </c>
      <c r="AA208" s="293" t="s">
        <v>57</v>
      </c>
      <c r="AB208" s="293" t="s">
        <v>55</v>
      </c>
      <c r="AC208" s="293" t="s">
        <v>76</v>
      </c>
      <c r="AD208" s="231"/>
      <c r="AE208" s="232" t="str">
        <f>IF(AD208="","",+AD208)</f>
        <v/>
      </c>
      <c r="AF208" s="2195">
        <v>1</v>
      </c>
      <c r="AG208" s="291" t="s">
        <v>57</v>
      </c>
      <c r="AH208" s="291" t="s">
        <v>55</v>
      </c>
      <c r="AI208" s="291" t="s">
        <v>76</v>
      </c>
      <c r="AJ208" s="333">
        <v>1</v>
      </c>
      <c r="AK208" s="293" t="s">
        <v>57</v>
      </c>
      <c r="AL208" s="293" t="s">
        <v>55</v>
      </c>
      <c r="AM208" s="293" t="s">
        <v>76</v>
      </c>
      <c r="AN208" s="258"/>
    </row>
    <row r="209" spans="1:246" x14ac:dyDescent="0.25">
      <c r="A209" s="202" t="s">
        <v>466</v>
      </c>
      <c r="B209" s="202" t="s">
        <v>467</v>
      </c>
      <c r="C209" s="203" t="s">
        <v>468</v>
      </c>
      <c r="D209" s="2219"/>
      <c r="E209" s="2220" t="s">
        <v>118</v>
      </c>
      <c r="F209" s="2221"/>
      <c r="G209" s="2224" t="s">
        <v>51</v>
      </c>
      <c r="H209" s="2223" t="s">
        <v>469</v>
      </c>
      <c r="I209" s="2224">
        <v>3</v>
      </c>
      <c r="J209" s="2224">
        <v>3</v>
      </c>
      <c r="K209" s="2225"/>
      <c r="L209" s="2225"/>
      <c r="M209" s="2224"/>
      <c r="N209" s="2585"/>
      <c r="O209" s="2537"/>
      <c r="P209" s="2592"/>
      <c r="Q209" s="211"/>
      <c r="R209" s="211"/>
      <c r="S209" s="211"/>
      <c r="T209" s="213"/>
      <c r="U209" s="214"/>
      <c r="V209" s="211"/>
      <c r="W209" s="211"/>
      <c r="X209" s="211"/>
      <c r="Y209" s="211"/>
      <c r="Z209" s="211"/>
      <c r="AA209" s="211"/>
      <c r="AB209" s="211"/>
      <c r="AC209" s="211"/>
      <c r="AD209" s="213"/>
      <c r="AE209" s="214"/>
      <c r="AF209" s="211"/>
      <c r="AG209" s="211"/>
      <c r="AH209" s="211"/>
      <c r="AI209" s="211"/>
      <c r="AJ209" s="211"/>
      <c r="AK209" s="211"/>
      <c r="AL209" s="211"/>
      <c r="AM209" s="211"/>
      <c r="AN209" s="211"/>
      <c r="HK209" s="2"/>
      <c r="HL209" s="2"/>
      <c r="HM209" s="2"/>
      <c r="HN209" s="2"/>
      <c r="HO209" s="2"/>
      <c r="HP209" s="2"/>
      <c r="HQ209" s="2"/>
      <c r="HR209" s="2"/>
      <c r="HS209" s="2"/>
    </row>
    <row r="210" spans="1:246" ht="89.25" x14ac:dyDescent="0.25">
      <c r="A210" s="2384"/>
      <c r="B210" s="2293" t="s">
        <v>470</v>
      </c>
      <c r="C210" s="2264" t="s">
        <v>471</v>
      </c>
      <c r="D210" s="2296" t="s">
        <v>472</v>
      </c>
      <c r="E210" s="2232" t="s">
        <v>149</v>
      </c>
      <c r="F210" s="2215" t="s">
        <v>465</v>
      </c>
      <c r="G210" s="2262" t="s">
        <v>51</v>
      </c>
      <c r="H210" s="2215"/>
      <c r="I210" s="252" t="s">
        <v>74</v>
      </c>
      <c r="J210" s="2146">
        <v>3</v>
      </c>
      <c r="K210" s="540" t="s">
        <v>473</v>
      </c>
      <c r="L210" s="254">
        <v>11</v>
      </c>
      <c r="M210" s="254"/>
      <c r="N210" s="2601"/>
      <c r="O210" s="2569"/>
      <c r="P210" s="2556">
        <v>18</v>
      </c>
      <c r="Q210" s="255"/>
      <c r="R210" s="2385"/>
      <c r="S210" s="2385"/>
      <c r="T210" s="231"/>
      <c r="U210" s="232"/>
      <c r="V210" s="2195">
        <v>1</v>
      </c>
      <c r="W210" s="291" t="s">
        <v>54</v>
      </c>
      <c r="X210" s="291" t="s">
        <v>140</v>
      </c>
      <c r="Y210" s="291" t="s">
        <v>474</v>
      </c>
      <c r="Z210" s="333">
        <v>1</v>
      </c>
      <c r="AA210" s="293" t="s">
        <v>57</v>
      </c>
      <c r="AB210" s="293" t="s">
        <v>55</v>
      </c>
      <c r="AC210" s="293" t="s">
        <v>76</v>
      </c>
      <c r="AD210" s="231"/>
      <c r="AE210" s="232" t="str">
        <f t="shared" ref="AE210:AE211" si="73">IF(AD210="","",+AD210)</f>
        <v/>
      </c>
      <c r="AF210" s="2195">
        <v>1</v>
      </c>
      <c r="AG210" s="291" t="s">
        <v>57</v>
      </c>
      <c r="AH210" s="291" t="s">
        <v>55</v>
      </c>
      <c r="AI210" s="291" t="s">
        <v>76</v>
      </c>
      <c r="AJ210" s="333">
        <v>1</v>
      </c>
      <c r="AK210" s="293" t="s">
        <v>57</v>
      </c>
      <c r="AL210" s="293" t="s">
        <v>55</v>
      </c>
      <c r="AM210" s="293" t="s">
        <v>76</v>
      </c>
      <c r="AN210" s="258" t="s">
        <v>475</v>
      </c>
    </row>
    <row r="211" spans="1:246" ht="38.25" x14ac:dyDescent="0.25">
      <c r="A211" s="2292"/>
      <c r="B211" s="2293" t="s">
        <v>476</v>
      </c>
      <c r="C211" s="2264" t="s">
        <v>477</v>
      </c>
      <c r="D211" s="2213" t="s">
        <v>478</v>
      </c>
      <c r="E211" s="2232" t="s">
        <v>149</v>
      </c>
      <c r="F211" s="2215" t="s">
        <v>479</v>
      </c>
      <c r="G211" s="2262" t="s">
        <v>51</v>
      </c>
      <c r="H211" s="2217"/>
      <c r="I211" s="252" t="s">
        <v>74</v>
      </c>
      <c r="J211" s="2146">
        <v>3</v>
      </c>
      <c r="K211" s="254" t="s">
        <v>133</v>
      </c>
      <c r="L211" s="254">
        <v>14</v>
      </c>
      <c r="M211" s="254"/>
      <c r="N211" s="2601"/>
      <c r="O211" s="2569"/>
      <c r="P211" s="2556">
        <v>18</v>
      </c>
      <c r="Q211" s="255"/>
      <c r="R211" s="2230"/>
      <c r="S211" s="2230"/>
      <c r="T211" s="231"/>
      <c r="U211" s="232"/>
      <c r="V211" s="398">
        <v>1</v>
      </c>
      <c r="W211" s="291" t="s">
        <v>54</v>
      </c>
      <c r="X211" s="291" t="s">
        <v>140</v>
      </c>
      <c r="Y211" s="291"/>
      <c r="Z211" s="292">
        <v>1</v>
      </c>
      <c r="AA211" s="293" t="s">
        <v>57</v>
      </c>
      <c r="AB211" s="293" t="s">
        <v>67</v>
      </c>
      <c r="AC211" s="293" t="s">
        <v>237</v>
      </c>
      <c r="AD211" s="231"/>
      <c r="AE211" s="232" t="str">
        <f t="shared" si="73"/>
        <v/>
      </c>
      <c r="AF211" s="398">
        <v>1</v>
      </c>
      <c r="AG211" s="291" t="s">
        <v>57</v>
      </c>
      <c r="AH211" s="291" t="s">
        <v>67</v>
      </c>
      <c r="AI211" s="291" t="s">
        <v>237</v>
      </c>
      <c r="AJ211" s="333">
        <v>1</v>
      </c>
      <c r="AK211" s="293" t="s">
        <v>57</v>
      </c>
      <c r="AL211" s="293" t="s">
        <v>67</v>
      </c>
      <c r="AM211" s="293" t="s">
        <v>237</v>
      </c>
      <c r="AN211" s="258" t="s">
        <v>480</v>
      </c>
    </row>
    <row r="212" spans="1:246" ht="23.25" customHeight="1" x14ac:dyDescent="0.25">
      <c r="A212" s="2284" t="s">
        <v>481</v>
      </c>
      <c r="B212" s="177" t="s">
        <v>482</v>
      </c>
      <c r="C212" s="178" t="s">
        <v>483</v>
      </c>
      <c r="D212" s="2285" t="s">
        <v>484</v>
      </c>
      <c r="E212" s="2286" t="s">
        <v>41</v>
      </c>
      <c r="F212" s="2286"/>
      <c r="G212" s="2287"/>
      <c r="H212" s="2287"/>
      <c r="I212" s="2287">
        <f>+I213+I237</f>
        <v>30</v>
      </c>
      <c r="J212" s="2287">
        <f>+J213+J237</f>
        <v>30</v>
      </c>
      <c r="K212" s="182"/>
      <c r="L212" s="182"/>
      <c r="M212" s="182"/>
      <c r="N212" s="2289"/>
      <c r="O212" s="2603"/>
      <c r="P212" s="2287"/>
      <c r="Q212" s="2287"/>
      <c r="R212" s="2290"/>
      <c r="S212" s="2290"/>
      <c r="T212" s="185"/>
      <c r="U212" s="186"/>
      <c r="V212" s="2290"/>
      <c r="W212" s="2290"/>
      <c r="X212" s="2290"/>
      <c r="Y212" s="2290"/>
      <c r="Z212" s="2290"/>
      <c r="AA212" s="2290"/>
      <c r="AB212" s="2290"/>
      <c r="AC212" s="2290"/>
      <c r="AD212" s="185"/>
      <c r="AE212" s="186"/>
      <c r="AF212" s="2290"/>
      <c r="AG212" s="2290"/>
      <c r="AH212" s="2290"/>
      <c r="AI212" s="2290"/>
      <c r="AJ212" s="2290"/>
      <c r="AK212" s="2290"/>
      <c r="AL212" s="2290"/>
      <c r="AM212" s="2290"/>
      <c r="AN212" s="189"/>
    </row>
    <row r="213" spans="1:246" ht="23.25" customHeight="1" x14ac:dyDescent="0.2">
      <c r="A213" s="190"/>
      <c r="B213" s="190"/>
      <c r="C213" s="191" t="s">
        <v>42</v>
      </c>
      <c r="D213" s="192"/>
      <c r="E213" s="193"/>
      <c r="F213" s="193"/>
      <c r="G213" s="194"/>
      <c r="H213" s="194"/>
      <c r="I213" s="194">
        <f>+I215+I216+I217+I218+I220+I221+I223+I224+I226+I227+I231</f>
        <v>24</v>
      </c>
      <c r="J213" s="194">
        <f>+J215+J216+J217+J218+J220+J221+J223+J224+J226+J227+J231</f>
        <v>24</v>
      </c>
      <c r="K213" s="194"/>
      <c r="L213" s="194"/>
      <c r="M213" s="194"/>
      <c r="N213" s="194"/>
      <c r="O213" s="2536"/>
      <c r="P213" s="194"/>
      <c r="Q213" s="194"/>
      <c r="R213" s="194"/>
      <c r="S213" s="194"/>
      <c r="T213" s="196"/>
      <c r="U213" s="197"/>
      <c r="V213" s="194"/>
      <c r="W213" s="194"/>
      <c r="X213" s="194"/>
      <c r="Y213" s="194"/>
      <c r="Z213" s="194"/>
      <c r="AA213" s="194"/>
      <c r="AB213" s="194"/>
      <c r="AC213" s="194"/>
      <c r="AD213" s="196"/>
      <c r="AE213" s="197"/>
      <c r="AF213" s="194"/>
      <c r="AG213" s="194"/>
      <c r="AH213" s="194"/>
      <c r="AI213" s="194"/>
      <c r="AJ213" s="194"/>
      <c r="AK213" s="194"/>
      <c r="AL213" s="194"/>
      <c r="AM213" s="194"/>
      <c r="AN213" s="199"/>
      <c r="AO213" s="200"/>
      <c r="AP213" s="200"/>
      <c r="AQ213" s="200"/>
      <c r="AR213" s="200"/>
      <c r="AS213" s="200"/>
      <c r="AT213" s="200"/>
      <c r="AU213" s="200"/>
      <c r="AV213" s="200"/>
      <c r="AW213" s="200"/>
      <c r="AX213" s="200"/>
      <c r="AY213" s="200"/>
      <c r="AZ213" s="200"/>
      <c r="BA213" s="200"/>
      <c r="BB213" s="200"/>
      <c r="BC213" s="200"/>
      <c r="BD213" s="200"/>
      <c r="BE213" s="200"/>
      <c r="BF213" s="200"/>
      <c r="BG213" s="200"/>
      <c r="BH213" s="200"/>
      <c r="BI213" s="200"/>
      <c r="BJ213" s="200"/>
      <c r="BK213" s="200"/>
      <c r="BL213" s="200"/>
      <c r="BM213" s="200"/>
      <c r="BN213" s="200"/>
      <c r="BO213" s="200"/>
      <c r="BP213" s="200"/>
      <c r="BQ213" s="200"/>
      <c r="BR213" s="200"/>
      <c r="BS213" s="200"/>
      <c r="BT213" s="200"/>
      <c r="BU213" s="200"/>
      <c r="BV213" s="200"/>
      <c r="BW213" s="200"/>
      <c r="BX213" s="200"/>
      <c r="BY213" s="200"/>
      <c r="BZ213" s="200"/>
      <c r="CA213" s="200"/>
      <c r="CB213" s="200"/>
      <c r="CC213" s="200"/>
      <c r="CD213" s="200"/>
      <c r="CE213" s="200"/>
      <c r="CF213" s="200"/>
      <c r="CG213" s="200"/>
      <c r="CH213" s="200"/>
      <c r="CI213" s="200"/>
      <c r="CJ213" s="200"/>
      <c r="CK213" s="200"/>
      <c r="CL213" s="200"/>
      <c r="CM213" s="200"/>
      <c r="CN213" s="200"/>
      <c r="CO213" s="200"/>
      <c r="CP213" s="200"/>
      <c r="CQ213" s="200"/>
      <c r="CR213" s="200"/>
      <c r="CS213" s="200"/>
      <c r="CT213" s="200"/>
      <c r="CU213" s="200"/>
      <c r="CV213" s="200"/>
      <c r="CW213" s="200"/>
      <c r="CX213" s="200"/>
      <c r="CY213" s="200"/>
      <c r="CZ213" s="200"/>
      <c r="DA213" s="200"/>
      <c r="DB213" s="200"/>
      <c r="DC213" s="200"/>
      <c r="DD213" s="200"/>
      <c r="DE213" s="200"/>
      <c r="DF213" s="200"/>
      <c r="DG213" s="200"/>
      <c r="DH213" s="200"/>
      <c r="DI213" s="200"/>
      <c r="DJ213" s="200"/>
      <c r="DK213" s="200"/>
      <c r="DL213" s="201"/>
      <c r="DM213" s="201"/>
      <c r="DN213" s="201"/>
      <c r="DO213" s="201"/>
      <c r="DP213" s="201"/>
      <c r="DQ213" s="201"/>
      <c r="DR213" s="201"/>
      <c r="DS213" s="201"/>
      <c r="DT213" s="201"/>
      <c r="DU213" s="201"/>
      <c r="DV213" s="201"/>
      <c r="DW213" s="201"/>
      <c r="DX213" s="201"/>
      <c r="DY213" s="201"/>
      <c r="DZ213" s="201"/>
      <c r="EA213" s="201"/>
      <c r="EB213" s="201"/>
      <c r="EC213" s="201"/>
      <c r="ED213" s="201"/>
      <c r="EE213" s="201"/>
      <c r="EF213" s="201"/>
      <c r="EG213" s="201"/>
      <c r="EH213" s="201"/>
      <c r="EI213" s="201"/>
      <c r="EJ213" s="201"/>
      <c r="EK213" s="201"/>
      <c r="EL213" s="201"/>
      <c r="EM213" s="201"/>
      <c r="EN213" s="201"/>
      <c r="EO213" s="201"/>
      <c r="EP213" s="201"/>
      <c r="EQ213" s="201"/>
      <c r="ER213" s="201"/>
      <c r="ES213" s="201"/>
      <c r="ET213" s="201"/>
      <c r="EU213" s="201"/>
      <c r="EV213" s="201"/>
      <c r="EW213" s="201"/>
      <c r="EX213" s="201"/>
      <c r="EY213" s="201"/>
      <c r="EZ213" s="201"/>
      <c r="FA213" s="201"/>
      <c r="FB213" s="201"/>
      <c r="FC213" s="201"/>
      <c r="FD213" s="201"/>
      <c r="FE213" s="201"/>
      <c r="FF213" s="201"/>
      <c r="FG213" s="201"/>
      <c r="FH213" s="201"/>
      <c r="FI213" s="201"/>
      <c r="FJ213" s="201"/>
      <c r="FK213" s="201"/>
      <c r="FL213" s="201"/>
      <c r="FM213" s="201"/>
      <c r="FN213" s="201"/>
      <c r="FO213" s="201"/>
      <c r="FP213" s="201"/>
      <c r="FQ213" s="201"/>
      <c r="FR213" s="201"/>
      <c r="FS213" s="201"/>
      <c r="FT213" s="201"/>
      <c r="FU213" s="201"/>
      <c r="FV213" s="201"/>
      <c r="FW213" s="201"/>
      <c r="FX213" s="201"/>
      <c r="FY213" s="201"/>
      <c r="FZ213" s="201"/>
      <c r="GA213" s="201"/>
      <c r="GB213" s="201"/>
      <c r="GC213" s="201"/>
      <c r="GD213" s="201"/>
      <c r="GE213" s="201"/>
      <c r="GF213" s="201"/>
      <c r="GG213" s="201"/>
      <c r="GH213" s="201"/>
      <c r="GI213" s="201"/>
      <c r="GJ213" s="201"/>
      <c r="GK213" s="201"/>
      <c r="GL213" s="201"/>
      <c r="GM213" s="201"/>
      <c r="GN213" s="201"/>
      <c r="GO213" s="201"/>
      <c r="GP213" s="201"/>
      <c r="GQ213" s="201"/>
      <c r="GR213" s="201"/>
      <c r="GS213" s="201"/>
      <c r="GT213" s="201"/>
      <c r="GU213" s="201"/>
      <c r="GV213" s="201"/>
      <c r="GW213" s="201"/>
      <c r="GX213" s="201"/>
      <c r="GY213" s="201"/>
      <c r="GZ213" s="201"/>
      <c r="HA213" s="201"/>
      <c r="HB213" s="201"/>
      <c r="HC213" s="201"/>
      <c r="HD213" s="201"/>
      <c r="HE213" s="201"/>
      <c r="HF213" s="201"/>
      <c r="HG213" s="201"/>
      <c r="HH213" s="201"/>
      <c r="HI213" s="201"/>
      <c r="HJ213" s="201"/>
      <c r="HK213" s="201"/>
      <c r="HL213" s="201"/>
      <c r="HM213" s="201"/>
      <c r="HN213" s="201"/>
      <c r="HO213" s="201"/>
      <c r="HP213" s="201"/>
      <c r="HQ213" s="201"/>
      <c r="HR213" s="201"/>
      <c r="HS213" s="201"/>
      <c r="HT213" s="2"/>
      <c r="HU213" s="2"/>
      <c r="HV213" s="2"/>
      <c r="HW213" s="2"/>
      <c r="HX213" s="2"/>
      <c r="HY213" s="2"/>
      <c r="HZ213" s="2"/>
      <c r="IA213" s="2"/>
      <c r="IB213" s="2"/>
      <c r="IC213" s="2"/>
      <c r="ID213" s="2"/>
      <c r="IE213" s="2"/>
      <c r="IF213" s="2"/>
      <c r="IG213" s="2"/>
      <c r="IH213" s="2"/>
      <c r="II213" s="2"/>
      <c r="IJ213" s="2"/>
      <c r="IK213" s="2"/>
      <c r="IL213" s="2"/>
    </row>
    <row r="214" spans="1:246" ht="25.5" x14ac:dyDescent="0.25">
      <c r="A214" s="202" t="s">
        <v>485</v>
      </c>
      <c r="B214" s="202" t="s">
        <v>486</v>
      </c>
      <c r="C214" s="203" t="s">
        <v>487</v>
      </c>
      <c r="D214" s="2219"/>
      <c r="E214" s="2220" t="s">
        <v>46</v>
      </c>
      <c r="F214" s="2221"/>
      <c r="G214" s="2222" t="s">
        <v>51</v>
      </c>
      <c r="H214" s="2223"/>
      <c r="I214" s="2224"/>
      <c r="J214" s="2224"/>
      <c r="K214" s="2225"/>
      <c r="L214" s="2225"/>
      <c r="M214" s="2224"/>
      <c r="N214" s="211"/>
      <c r="O214" s="2537"/>
      <c r="P214" s="211"/>
      <c r="Q214" s="211"/>
      <c r="R214" s="211"/>
      <c r="S214" s="211"/>
      <c r="T214" s="213"/>
      <c r="U214" s="214"/>
      <c r="V214" s="211"/>
      <c r="W214" s="211"/>
      <c r="X214" s="211"/>
      <c r="Y214" s="211"/>
      <c r="Z214" s="211"/>
      <c r="AA214" s="211"/>
      <c r="AB214" s="211"/>
      <c r="AC214" s="211"/>
      <c r="AD214" s="213"/>
      <c r="AE214" s="214"/>
      <c r="AF214" s="211"/>
      <c r="AG214" s="211"/>
      <c r="AH214" s="211"/>
      <c r="AI214" s="211"/>
      <c r="AJ214" s="211"/>
      <c r="AK214" s="211"/>
      <c r="AL214" s="211"/>
      <c r="AM214" s="211"/>
      <c r="AN214" s="211"/>
      <c r="HK214" s="2"/>
      <c r="HL214" s="2"/>
      <c r="HM214" s="2"/>
      <c r="HN214" s="2"/>
      <c r="HO214" s="2"/>
      <c r="HP214" s="2"/>
      <c r="HQ214" s="2"/>
      <c r="HR214" s="2"/>
      <c r="HS214" s="2"/>
    </row>
    <row r="215" spans="1:246" ht="75.75" customHeight="1" x14ac:dyDescent="0.25">
      <c r="A215" s="2292"/>
      <c r="B215" s="2293" t="s">
        <v>488</v>
      </c>
      <c r="C215" s="2352" t="s">
        <v>489</v>
      </c>
      <c r="D215" s="2213" t="s">
        <v>490</v>
      </c>
      <c r="E215" s="2232" t="s">
        <v>50</v>
      </c>
      <c r="F215" s="2227"/>
      <c r="G215" s="2227" t="s">
        <v>51</v>
      </c>
      <c r="H215" s="2217"/>
      <c r="I215" s="252" t="s">
        <v>52</v>
      </c>
      <c r="J215" s="2146">
        <v>2</v>
      </c>
      <c r="K215" s="254" t="s">
        <v>231</v>
      </c>
      <c r="L215" s="254">
        <v>14</v>
      </c>
      <c r="M215" s="254"/>
      <c r="N215" s="2215"/>
      <c r="O215" s="2528"/>
      <c r="P215" s="2351">
        <v>0</v>
      </c>
      <c r="Q215" s="2351">
        <v>12</v>
      </c>
      <c r="R215" s="2353"/>
      <c r="S215" s="2353"/>
      <c r="T215" s="231" t="s">
        <v>1144</v>
      </c>
      <c r="U215" s="232" t="s">
        <v>1174</v>
      </c>
      <c r="V215" s="2354">
        <v>1</v>
      </c>
      <c r="W215" s="2355" t="s">
        <v>54</v>
      </c>
      <c r="X215" s="2355" t="s">
        <v>55</v>
      </c>
      <c r="Y215" s="2355"/>
      <c r="Z215" s="2356">
        <v>1</v>
      </c>
      <c r="AA215" s="2357" t="s">
        <v>57</v>
      </c>
      <c r="AB215" s="2357" t="s">
        <v>55</v>
      </c>
      <c r="AC215" s="2357" t="s">
        <v>82</v>
      </c>
      <c r="AD215" s="231" t="s">
        <v>1180</v>
      </c>
      <c r="AE215" s="232" t="str">
        <f t="shared" ref="AE215:AE218" si="74">IF(AD215="","",+AD215)</f>
        <v>100% CT DM transmis et réceptionné par l'enseignante</v>
      </c>
      <c r="AF215" s="2354">
        <v>1</v>
      </c>
      <c r="AG215" s="2355" t="s">
        <v>57</v>
      </c>
      <c r="AH215" s="2355" t="s">
        <v>55</v>
      </c>
      <c r="AI215" s="2355" t="s">
        <v>82</v>
      </c>
      <c r="AJ215" s="2358">
        <v>1</v>
      </c>
      <c r="AK215" s="2357" t="s">
        <v>57</v>
      </c>
      <c r="AL215" s="2357" t="s">
        <v>55</v>
      </c>
      <c r="AM215" s="2357" t="s">
        <v>82</v>
      </c>
      <c r="AN215" s="2359" t="s">
        <v>491</v>
      </c>
    </row>
    <row r="216" spans="1:246" ht="40.5" customHeight="1" x14ac:dyDescent="0.25">
      <c r="A216" s="2292"/>
      <c r="B216" s="2293" t="s">
        <v>492</v>
      </c>
      <c r="C216" s="2352" t="s">
        <v>493</v>
      </c>
      <c r="D216" s="2213" t="s">
        <v>494</v>
      </c>
      <c r="E216" s="2232" t="s">
        <v>50</v>
      </c>
      <c r="F216" s="2227"/>
      <c r="G216" s="2227" t="s">
        <v>51</v>
      </c>
      <c r="H216" s="2217"/>
      <c r="I216" s="252" t="s">
        <v>52</v>
      </c>
      <c r="J216" s="2146">
        <v>2</v>
      </c>
      <c r="K216" s="254" t="s">
        <v>215</v>
      </c>
      <c r="L216" s="254">
        <v>14</v>
      </c>
      <c r="M216" s="254"/>
      <c r="N216" s="2215"/>
      <c r="O216" s="2528"/>
      <c r="P216" s="2309"/>
      <c r="Q216" s="2309"/>
      <c r="R216" s="2353">
        <v>18</v>
      </c>
      <c r="S216" s="2353"/>
      <c r="T216" s="231"/>
      <c r="U216" s="232"/>
      <c r="V216" s="2354">
        <v>1</v>
      </c>
      <c r="W216" s="2355" t="s">
        <v>54</v>
      </c>
      <c r="X216" s="2355" t="s">
        <v>140</v>
      </c>
      <c r="Y216" s="2355"/>
      <c r="Z216" s="2356">
        <v>1</v>
      </c>
      <c r="AA216" s="2357" t="s">
        <v>57</v>
      </c>
      <c r="AB216" s="2357" t="s">
        <v>67</v>
      </c>
      <c r="AC216" s="2357" t="s">
        <v>69</v>
      </c>
      <c r="AD216" s="231"/>
      <c r="AE216" s="232" t="str">
        <f t="shared" si="74"/>
        <v/>
      </c>
      <c r="AF216" s="2354">
        <v>1</v>
      </c>
      <c r="AG216" s="2355" t="s">
        <v>57</v>
      </c>
      <c r="AH216" s="2355" t="s">
        <v>67</v>
      </c>
      <c r="AI216" s="2355" t="s">
        <v>69</v>
      </c>
      <c r="AJ216" s="2358">
        <v>1</v>
      </c>
      <c r="AK216" s="2357" t="s">
        <v>57</v>
      </c>
      <c r="AL216" s="2357" t="s">
        <v>67</v>
      </c>
      <c r="AM216" s="2357" t="s">
        <v>69</v>
      </c>
      <c r="AN216" s="2359" t="s">
        <v>238</v>
      </c>
    </row>
    <row r="217" spans="1:246" ht="40.5" customHeight="1" x14ac:dyDescent="0.25">
      <c r="A217" s="2292"/>
      <c r="B217" s="2293" t="s">
        <v>496</v>
      </c>
      <c r="C217" s="2352" t="s">
        <v>497</v>
      </c>
      <c r="D217" s="2213" t="s">
        <v>498</v>
      </c>
      <c r="E217" s="2232" t="s">
        <v>50</v>
      </c>
      <c r="F217" s="2227"/>
      <c r="G217" s="2227" t="s">
        <v>51</v>
      </c>
      <c r="H217" s="2217"/>
      <c r="I217" s="252" t="s">
        <v>74</v>
      </c>
      <c r="J217" s="2146">
        <v>3</v>
      </c>
      <c r="K217" s="254" t="s">
        <v>242</v>
      </c>
      <c r="L217" s="254">
        <v>14</v>
      </c>
      <c r="M217" s="254"/>
      <c r="N217" s="2215"/>
      <c r="O217" s="2528"/>
      <c r="P217" s="2309">
        <v>18</v>
      </c>
      <c r="Q217" s="2309"/>
      <c r="R217" s="2353"/>
      <c r="S217" s="2353"/>
      <c r="T217" s="231"/>
      <c r="U217" s="232"/>
      <c r="V217" s="2354">
        <v>1</v>
      </c>
      <c r="W217" s="2355" t="s">
        <v>54</v>
      </c>
      <c r="X217" s="2355" t="s">
        <v>55</v>
      </c>
      <c r="Y217" s="2355"/>
      <c r="Z217" s="2356">
        <v>1</v>
      </c>
      <c r="AA217" s="2357" t="s">
        <v>57</v>
      </c>
      <c r="AB217" s="2357" t="s">
        <v>55</v>
      </c>
      <c r="AC217" s="2357" t="s">
        <v>76</v>
      </c>
      <c r="AD217" s="231"/>
      <c r="AE217" s="232" t="str">
        <f t="shared" si="74"/>
        <v/>
      </c>
      <c r="AF217" s="2354">
        <v>1</v>
      </c>
      <c r="AG217" s="2355" t="s">
        <v>57</v>
      </c>
      <c r="AH217" s="2355" t="s">
        <v>55</v>
      </c>
      <c r="AI217" s="2355" t="s">
        <v>76</v>
      </c>
      <c r="AJ217" s="2358">
        <v>1</v>
      </c>
      <c r="AK217" s="2357" t="s">
        <v>57</v>
      </c>
      <c r="AL217" s="2357" t="s">
        <v>55</v>
      </c>
      <c r="AM217" s="2357" t="s">
        <v>76</v>
      </c>
      <c r="AN217" s="2359" t="s">
        <v>243</v>
      </c>
    </row>
    <row r="218" spans="1:246" ht="40.5" customHeight="1" x14ac:dyDescent="0.25">
      <c r="A218" s="2292"/>
      <c r="B218" s="2293" t="s">
        <v>499</v>
      </c>
      <c r="C218" s="2352" t="s">
        <v>500</v>
      </c>
      <c r="D218" s="2213" t="s">
        <v>501</v>
      </c>
      <c r="E218" s="2232" t="s">
        <v>50</v>
      </c>
      <c r="F218" s="2227"/>
      <c r="G218" s="2227" t="s">
        <v>51</v>
      </c>
      <c r="H218" s="2217"/>
      <c r="I218" s="252" t="s">
        <v>74</v>
      </c>
      <c r="J218" s="2146">
        <v>3</v>
      </c>
      <c r="K218" s="254" t="s">
        <v>268</v>
      </c>
      <c r="L218" s="254">
        <v>14</v>
      </c>
      <c r="M218" s="254"/>
      <c r="N218" s="2215"/>
      <c r="O218" s="2528"/>
      <c r="P218" s="2309">
        <v>18</v>
      </c>
      <c r="Q218" s="2309"/>
      <c r="R218" s="2353"/>
      <c r="S218" s="2353"/>
      <c r="T218" s="231"/>
      <c r="U218" s="232"/>
      <c r="V218" s="2354">
        <v>1</v>
      </c>
      <c r="W218" s="2355" t="s">
        <v>54</v>
      </c>
      <c r="X218" s="2355" t="s">
        <v>55</v>
      </c>
      <c r="Y218" s="2355"/>
      <c r="Z218" s="2356">
        <v>1</v>
      </c>
      <c r="AA218" s="2357" t="s">
        <v>57</v>
      </c>
      <c r="AB218" s="2357" t="s">
        <v>55</v>
      </c>
      <c r="AC218" s="2357" t="s">
        <v>76</v>
      </c>
      <c r="AD218" s="231"/>
      <c r="AE218" s="232" t="str">
        <f t="shared" si="74"/>
        <v/>
      </c>
      <c r="AF218" s="2354">
        <v>1</v>
      </c>
      <c r="AG218" s="2355" t="s">
        <v>57</v>
      </c>
      <c r="AH218" s="2355" t="s">
        <v>55</v>
      </c>
      <c r="AI218" s="2355" t="s">
        <v>76</v>
      </c>
      <c r="AJ218" s="2358">
        <v>1</v>
      </c>
      <c r="AK218" s="2357" t="s">
        <v>57</v>
      </c>
      <c r="AL218" s="2357" t="s">
        <v>55</v>
      </c>
      <c r="AM218" s="2357" t="s">
        <v>76</v>
      </c>
      <c r="AN218" s="2359" t="s">
        <v>503</v>
      </c>
    </row>
    <row r="219" spans="1:246" x14ac:dyDescent="0.25">
      <c r="A219" s="2268" t="s">
        <v>504</v>
      </c>
      <c r="B219" s="2268" t="s">
        <v>505</v>
      </c>
      <c r="C219" s="2340" t="s">
        <v>506</v>
      </c>
      <c r="D219" s="2219" t="s">
        <v>507</v>
      </c>
      <c r="E219" s="2220" t="s">
        <v>46</v>
      </c>
      <c r="F219" s="2221"/>
      <c r="G219" s="2222" t="s">
        <v>51</v>
      </c>
      <c r="H219" s="2223"/>
      <c r="I219" s="2224"/>
      <c r="J219" s="2224"/>
      <c r="K219" s="2225"/>
      <c r="L219" s="2225"/>
      <c r="M219" s="2224"/>
      <c r="N219" s="211"/>
      <c r="O219" s="2537"/>
      <c r="P219" s="211"/>
      <c r="Q219" s="211"/>
      <c r="R219" s="211"/>
      <c r="S219" s="211"/>
      <c r="T219" s="213"/>
      <c r="U219" s="214"/>
      <c r="V219" s="211"/>
      <c r="W219" s="211"/>
      <c r="X219" s="211"/>
      <c r="Y219" s="211"/>
      <c r="Z219" s="211"/>
      <c r="AA219" s="211"/>
      <c r="AB219" s="211"/>
      <c r="AC219" s="211"/>
      <c r="AD219" s="213"/>
      <c r="AE219" s="214"/>
      <c r="AF219" s="211"/>
      <c r="AG219" s="211"/>
      <c r="AH219" s="211"/>
      <c r="AI219" s="211"/>
      <c r="AJ219" s="211"/>
      <c r="AK219" s="211"/>
      <c r="AL219" s="211"/>
      <c r="AM219" s="211"/>
      <c r="AN219" s="211"/>
      <c r="HK219" s="2"/>
      <c r="HL219" s="2"/>
      <c r="HM219" s="2"/>
      <c r="HN219" s="2"/>
      <c r="HO219" s="2"/>
      <c r="HP219" s="2"/>
      <c r="HQ219" s="2"/>
      <c r="HR219" s="2"/>
      <c r="HS219" s="2"/>
    </row>
    <row r="220" spans="1:246" ht="40.5" customHeight="1" x14ac:dyDescent="0.25">
      <c r="A220" s="2292"/>
      <c r="B220" s="2293" t="s">
        <v>508</v>
      </c>
      <c r="C220" s="2352" t="s">
        <v>509</v>
      </c>
      <c r="D220" s="2213" t="s">
        <v>510</v>
      </c>
      <c r="E220" s="2232" t="s">
        <v>50</v>
      </c>
      <c r="F220" s="2227"/>
      <c r="G220" s="2227" t="s">
        <v>51</v>
      </c>
      <c r="H220" s="2217"/>
      <c r="I220" s="252" t="s">
        <v>74</v>
      </c>
      <c r="J220" s="2146">
        <v>3</v>
      </c>
      <c r="K220" s="2743" t="s">
        <v>757</v>
      </c>
      <c r="L220" s="254">
        <v>14</v>
      </c>
      <c r="M220" s="254"/>
      <c r="N220" s="2215"/>
      <c r="O220" s="2528"/>
      <c r="P220" s="2309">
        <v>24</v>
      </c>
      <c r="Q220" s="2309"/>
      <c r="R220" s="2353"/>
      <c r="S220" s="2353"/>
      <c r="T220" s="231"/>
      <c r="U220" s="232"/>
      <c r="V220" s="2354" t="s">
        <v>258</v>
      </c>
      <c r="W220" s="2355" t="s">
        <v>112</v>
      </c>
      <c r="X220" s="2355" t="s">
        <v>55</v>
      </c>
      <c r="Y220" s="2355" t="s">
        <v>511</v>
      </c>
      <c r="Z220" s="2356">
        <v>1</v>
      </c>
      <c r="AA220" s="2357" t="s">
        <v>57</v>
      </c>
      <c r="AB220" s="2357" t="s">
        <v>55</v>
      </c>
      <c r="AC220" s="2357" t="s">
        <v>260</v>
      </c>
      <c r="AD220" s="231"/>
      <c r="AE220" s="232" t="str">
        <f t="shared" ref="AE220:AE221" si="75">IF(AD220="","",+AD220)</f>
        <v/>
      </c>
      <c r="AF220" s="2354">
        <v>1</v>
      </c>
      <c r="AG220" s="2355" t="s">
        <v>57</v>
      </c>
      <c r="AH220" s="2355" t="s">
        <v>55</v>
      </c>
      <c r="AI220" s="2355" t="s">
        <v>260</v>
      </c>
      <c r="AJ220" s="2358">
        <v>1</v>
      </c>
      <c r="AK220" s="2357" t="s">
        <v>57</v>
      </c>
      <c r="AL220" s="2357" t="s">
        <v>55</v>
      </c>
      <c r="AM220" s="2357" t="s">
        <v>260</v>
      </c>
      <c r="AN220" s="2359" t="s">
        <v>512</v>
      </c>
    </row>
    <row r="221" spans="1:246" ht="36.75" customHeight="1" x14ac:dyDescent="0.25">
      <c r="A221" s="2292"/>
      <c r="B221" s="2293" t="s">
        <v>513</v>
      </c>
      <c r="C221" s="2264" t="s">
        <v>514</v>
      </c>
      <c r="D221" s="2213" t="s">
        <v>257</v>
      </c>
      <c r="E221" s="136" t="s">
        <v>50</v>
      </c>
      <c r="F221" s="2215"/>
      <c r="G221" s="2262" t="s">
        <v>51</v>
      </c>
      <c r="H221" s="2217"/>
      <c r="I221" s="2257" t="s">
        <v>74</v>
      </c>
      <c r="J221" s="2258">
        <v>3</v>
      </c>
      <c r="K221" s="2386" t="s">
        <v>215</v>
      </c>
      <c r="L221" s="2349">
        <v>14</v>
      </c>
      <c r="M221" s="2259"/>
      <c r="N221" s="2218">
        <v>6</v>
      </c>
      <c r="O221" s="2529"/>
      <c r="P221" s="2252">
        <v>18</v>
      </c>
      <c r="Q221" s="2252"/>
      <c r="R221" s="2212"/>
      <c r="S221" s="2212"/>
      <c r="T221" s="231"/>
      <c r="U221" s="232"/>
      <c r="V221" s="398" t="s">
        <v>258</v>
      </c>
      <c r="W221" s="291" t="s">
        <v>112</v>
      </c>
      <c r="X221" s="700" t="s">
        <v>140</v>
      </c>
      <c r="Y221" s="822" t="s">
        <v>259</v>
      </c>
      <c r="Z221" s="292">
        <v>1</v>
      </c>
      <c r="AA221" s="293" t="s">
        <v>57</v>
      </c>
      <c r="AB221" s="293" t="s">
        <v>55</v>
      </c>
      <c r="AC221" s="293" t="s">
        <v>260</v>
      </c>
      <c r="AD221" s="231"/>
      <c r="AE221" s="232" t="str">
        <f t="shared" si="75"/>
        <v/>
      </c>
      <c r="AF221" s="398">
        <v>1</v>
      </c>
      <c r="AG221" s="291" t="s">
        <v>57</v>
      </c>
      <c r="AH221" s="398" t="s">
        <v>55</v>
      </c>
      <c r="AI221" s="398" t="s">
        <v>260</v>
      </c>
      <c r="AJ221" s="292">
        <v>1</v>
      </c>
      <c r="AK221" s="293" t="s">
        <v>57</v>
      </c>
      <c r="AL221" s="293" t="s">
        <v>55</v>
      </c>
      <c r="AM221" s="293" t="s">
        <v>260</v>
      </c>
      <c r="AN221" s="237" t="s">
        <v>261</v>
      </c>
    </row>
    <row r="222" spans="1:246" ht="38.25" x14ac:dyDescent="0.25">
      <c r="A222" s="202" t="s">
        <v>515</v>
      </c>
      <c r="B222" s="202" t="s">
        <v>516</v>
      </c>
      <c r="C222" s="203" t="s">
        <v>517</v>
      </c>
      <c r="D222" s="2219" t="s">
        <v>518</v>
      </c>
      <c r="E222" s="2220" t="s">
        <v>46</v>
      </c>
      <c r="F222" s="2221"/>
      <c r="G222" s="2222" t="s">
        <v>51</v>
      </c>
      <c r="H222" s="2223"/>
      <c r="I222" s="2224"/>
      <c r="J222" s="2224"/>
      <c r="K222" s="2225"/>
      <c r="L222" s="2225"/>
      <c r="M222" s="2224"/>
      <c r="N222" s="211"/>
      <c r="O222" s="2537"/>
      <c r="P222" s="211"/>
      <c r="Q222" s="211"/>
      <c r="R222" s="211"/>
      <c r="S222" s="211"/>
      <c r="T222" s="213"/>
      <c r="U222" s="214"/>
      <c r="V222" s="211"/>
      <c r="W222" s="211"/>
      <c r="X222" s="211"/>
      <c r="Y222" s="211"/>
      <c r="Z222" s="211"/>
      <c r="AA222" s="211"/>
      <c r="AB222" s="211"/>
      <c r="AC222" s="211"/>
      <c r="AD222" s="213"/>
      <c r="AE222" s="214"/>
      <c r="AF222" s="211"/>
      <c r="AG222" s="211"/>
      <c r="AH222" s="211"/>
      <c r="AI222" s="211"/>
      <c r="AJ222" s="211"/>
      <c r="AK222" s="211"/>
      <c r="AL222" s="211"/>
      <c r="AM222" s="211"/>
      <c r="AN222" s="211"/>
      <c r="HK222" s="2"/>
      <c r="HL222" s="2"/>
      <c r="HM222" s="2"/>
      <c r="HN222" s="2"/>
      <c r="HO222" s="2"/>
      <c r="HP222" s="2"/>
      <c r="HQ222" s="2"/>
      <c r="HR222" s="2"/>
      <c r="HS222" s="2"/>
    </row>
    <row r="223" spans="1:246" ht="63.75" x14ac:dyDescent="0.25">
      <c r="A223" s="2292"/>
      <c r="B223" s="2387" t="s">
        <v>519</v>
      </c>
      <c r="C223" s="2388" t="s">
        <v>520</v>
      </c>
      <c r="D223" s="2213" t="s">
        <v>521</v>
      </c>
      <c r="E223" s="136" t="s">
        <v>50</v>
      </c>
      <c r="F223" s="2227"/>
      <c r="G223" s="2262" t="s">
        <v>51</v>
      </c>
      <c r="H223" s="2217"/>
      <c r="I223" s="252" t="s">
        <v>52</v>
      </c>
      <c r="J223" s="2146">
        <v>2</v>
      </c>
      <c r="K223" s="842" t="s">
        <v>268</v>
      </c>
      <c r="L223" s="254">
        <v>14</v>
      </c>
      <c r="M223" s="254"/>
      <c r="N223" s="2218"/>
      <c r="O223" s="2529"/>
      <c r="P223" s="229">
        <v>24</v>
      </c>
      <c r="Q223" s="229"/>
      <c r="R223" s="2230"/>
      <c r="S223" s="2230"/>
      <c r="T223" s="334"/>
      <c r="U223" s="844"/>
      <c r="V223" s="398">
        <v>1</v>
      </c>
      <c r="W223" s="291" t="s">
        <v>54</v>
      </c>
      <c r="X223" s="700" t="s">
        <v>140</v>
      </c>
      <c r="Y223" s="822"/>
      <c r="Z223" s="292">
        <v>1</v>
      </c>
      <c r="AA223" s="293" t="s">
        <v>57</v>
      </c>
      <c r="AB223" s="293" t="s">
        <v>55</v>
      </c>
      <c r="AC223" s="293" t="s">
        <v>82</v>
      </c>
      <c r="AD223" s="231"/>
      <c r="AE223" s="232" t="str">
        <f t="shared" ref="AE223:AE224" si="76">IF(AD223="","",+AD223)</f>
        <v/>
      </c>
      <c r="AF223" s="398">
        <v>1</v>
      </c>
      <c r="AG223" s="291" t="s">
        <v>57</v>
      </c>
      <c r="AH223" s="398" t="s">
        <v>55</v>
      </c>
      <c r="AI223" s="398" t="s">
        <v>82</v>
      </c>
      <c r="AJ223" s="292">
        <v>1</v>
      </c>
      <c r="AK223" s="293" t="s">
        <v>57</v>
      </c>
      <c r="AL223" s="293" t="s">
        <v>55</v>
      </c>
      <c r="AM223" s="293" t="s">
        <v>82</v>
      </c>
      <c r="AN223" s="258" t="s">
        <v>522</v>
      </c>
    </row>
    <row r="224" spans="1:246" ht="38.25" x14ac:dyDescent="0.25">
      <c r="A224" s="2292"/>
      <c r="B224" s="2387" t="s">
        <v>523</v>
      </c>
      <c r="C224" s="2388" t="s">
        <v>524</v>
      </c>
      <c r="D224" s="2213" t="s">
        <v>525</v>
      </c>
      <c r="E224" s="136" t="s">
        <v>50</v>
      </c>
      <c r="F224" s="2227"/>
      <c r="G224" s="2262" t="s">
        <v>51</v>
      </c>
      <c r="H224" s="2217"/>
      <c r="I224" s="252" t="s">
        <v>52</v>
      </c>
      <c r="J224" s="2146">
        <v>2</v>
      </c>
      <c r="K224" s="842" t="s">
        <v>526</v>
      </c>
      <c r="L224" s="254">
        <v>14</v>
      </c>
      <c r="M224" s="254"/>
      <c r="N224" s="2218"/>
      <c r="O224" s="2529"/>
      <c r="P224" s="229">
        <v>24</v>
      </c>
      <c r="Q224" s="229"/>
      <c r="R224" s="2230"/>
      <c r="S224" s="2230"/>
      <c r="T224" s="845"/>
      <c r="U224" s="844"/>
      <c r="V224" s="398">
        <v>1</v>
      </c>
      <c r="W224" s="291" t="s">
        <v>54</v>
      </c>
      <c r="X224" s="700" t="s">
        <v>140</v>
      </c>
      <c r="Y224" s="822"/>
      <c r="Z224" s="292">
        <v>1</v>
      </c>
      <c r="AA224" s="293" t="s">
        <v>57</v>
      </c>
      <c r="AB224" s="293" t="s">
        <v>55</v>
      </c>
      <c r="AC224" s="293" t="s">
        <v>82</v>
      </c>
      <c r="AD224" s="231"/>
      <c r="AE224" s="232" t="str">
        <f t="shared" si="76"/>
        <v/>
      </c>
      <c r="AF224" s="398">
        <v>1</v>
      </c>
      <c r="AG224" s="291" t="s">
        <v>57</v>
      </c>
      <c r="AH224" s="398" t="s">
        <v>55</v>
      </c>
      <c r="AI224" s="398" t="s">
        <v>82</v>
      </c>
      <c r="AJ224" s="292">
        <v>1</v>
      </c>
      <c r="AK224" s="293" t="s">
        <v>57</v>
      </c>
      <c r="AL224" s="293" t="s">
        <v>55</v>
      </c>
      <c r="AM224" s="293" t="s">
        <v>82</v>
      </c>
      <c r="AN224" s="258" t="s">
        <v>527</v>
      </c>
    </row>
    <row r="225" spans="1:560" s="857" customFormat="1" x14ac:dyDescent="0.25">
      <c r="A225" s="846"/>
      <c r="B225" s="846"/>
      <c r="C225" s="847"/>
      <c r="D225" s="280"/>
      <c r="E225" s="848"/>
      <c r="F225" s="848"/>
      <c r="G225" s="848"/>
      <c r="H225" s="848"/>
      <c r="I225" s="849"/>
      <c r="J225" s="2389"/>
      <c r="K225" s="849"/>
      <c r="L225" s="849"/>
      <c r="M225" s="849"/>
      <c r="N225" s="2390"/>
      <c r="O225" s="2530"/>
      <c r="P225" s="851"/>
      <c r="Q225" s="851"/>
      <c r="R225" s="280"/>
      <c r="S225" s="280"/>
      <c r="T225" s="853"/>
      <c r="U225" s="854"/>
      <c r="V225" s="280"/>
      <c r="W225" s="280"/>
      <c r="X225" s="280"/>
      <c r="Y225" s="280"/>
      <c r="Z225" s="280"/>
      <c r="AA225" s="280"/>
      <c r="AB225" s="280"/>
      <c r="AC225" s="280"/>
      <c r="AD225" s="853"/>
      <c r="AE225" s="854"/>
      <c r="AF225" s="280"/>
      <c r="AG225" s="280"/>
      <c r="AH225" s="280"/>
      <c r="AI225" s="280"/>
      <c r="AJ225" s="280"/>
      <c r="AK225" s="280"/>
      <c r="AL225" s="280"/>
      <c r="AM225" s="280"/>
      <c r="AN225" s="856"/>
    </row>
    <row r="226" spans="1:560" ht="48" customHeight="1" x14ac:dyDescent="0.25">
      <c r="A226" s="568" t="str">
        <f t="shared" ref="A226:AN232" si="77">+IF(A179="","",A179)</f>
        <v/>
      </c>
      <c r="B226" s="591" t="str">
        <f t="shared" si="77"/>
        <v>LLA4I10</v>
      </c>
      <c r="C226" s="274" t="str">
        <f t="shared" si="77"/>
        <v>Informatique /Bureautique (Applied IT Skills) (salle informatique)</v>
      </c>
      <c r="D226" s="132" t="str">
        <f t="shared" si="77"/>
        <v>LOL4B40
LOL4C50</v>
      </c>
      <c r="E226" s="136" t="str">
        <f t="shared" si="77"/>
        <v>UE TRONC COMMUN</v>
      </c>
      <c r="F226" s="2227" t="str">
        <f t="shared" si="77"/>
        <v>L2 LLCER</v>
      </c>
      <c r="G226" s="2262" t="str">
        <f t="shared" si="77"/>
        <v>LEA</v>
      </c>
      <c r="H226" s="135" t="str">
        <f t="shared" si="77"/>
        <v/>
      </c>
      <c r="I226" s="224" t="str">
        <f t="shared" si="77"/>
        <v>1</v>
      </c>
      <c r="J226" s="2304" t="str">
        <f t="shared" si="77"/>
        <v>1</v>
      </c>
      <c r="K226" s="592" t="str">
        <f t="shared" si="77"/>
        <v>BELOUAH Rachid</v>
      </c>
      <c r="L226" s="224" t="str">
        <f t="shared" si="77"/>
        <v>27</v>
      </c>
      <c r="M226" s="224" t="str">
        <f t="shared" si="77"/>
        <v/>
      </c>
      <c r="N226" s="2317">
        <f t="shared" si="77"/>
        <v>0</v>
      </c>
      <c r="O226" s="929"/>
      <c r="P226" s="2172">
        <f t="shared" ref="P226" si="78">+IF(P179="","",P179)</f>
        <v>12</v>
      </c>
      <c r="Q226" s="2172"/>
      <c r="R226" s="2097" t="str">
        <f t="shared" ref="R226" si="79">+IF(R179="","",R179)</f>
        <v/>
      </c>
      <c r="S226" s="2097" t="str">
        <f t="shared" si="77"/>
        <v/>
      </c>
      <c r="T226" s="231" t="str">
        <f t="shared" si="77"/>
        <v>pas d'intervenant au 11/09/2020</v>
      </c>
      <c r="U226" s="232" t="str">
        <f t="shared" si="77"/>
        <v>pas d'intervenant au 11/09/2020</v>
      </c>
      <c r="V226" s="398">
        <f t="shared" si="77"/>
        <v>1</v>
      </c>
      <c r="W226" s="291" t="str">
        <f t="shared" si="77"/>
        <v>CC</v>
      </c>
      <c r="X226" s="291" t="str">
        <f t="shared" si="77"/>
        <v>écrit</v>
      </c>
      <c r="Y226" s="291" t="str">
        <f t="shared" si="77"/>
        <v>épreuve pratique + QCM 1h</v>
      </c>
      <c r="Z226" s="292">
        <f t="shared" si="77"/>
        <v>1</v>
      </c>
      <c r="AA226" s="293" t="str">
        <f t="shared" si="77"/>
        <v>CT</v>
      </c>
      <c r="AB226" s="293" t="str">
        <f t="shared" si="77"/>
        <v>écrit</v>
      </c>
      <c r="AC226" s="293" t="str">
        <f t="shared" si="77"/>
        <v>épreuve pratique + QCM 1h30</v>
      </c>
      <c r="AD226" s="859"/>
      <c r="AE226" s="232" t="str">
        <f>IF(AD226="","",+AD226)</f>
        <v/>
      </c>
      <c r="AF226" s="398">
        <f t="shared" si="77"/>
        <v>1</v>
      </c>
      <c r="AG226" s="291" t="str">
        <f t="shared" si="77"/>
        <v>CT</v>
      </c>
      <c r="AH226" s="291" t="str">
        <f t="shared" si="77"/>
        <v>écrit</v>
      </c>
      <c r="AI226" s="291" t="str">
        <f t="shared" si="77"/>
        <v>épreuve pratique + QCM 1h30</v>
      </c>
      <c r="AJ226" s="292">
        <f t="shared" si="77"/>
        <v>1</v>
      </c>
      <c r="AK226" s="293" t="str">
        <f t="shared" si="77"/>
        <v>CT</v>
      </c>
      <c r="AL226" s="293" t="str">
        <f t="shared" si="77"/>
        <v>écrit</v>
      </c>
      <c r="AM226" s="293" t="str">
        <f t="shared" si="77"/>
        <v>épreuve pratique + QCM 1h30</v>
      </c>
      <c r="AN226" s="593" t="str">
        <f t="shared" si="77"/>
        <v/>
      </c>
    </row>
    <row r="227" spans="1:560" ht="28.5" customHeight="1" x14ac:dyDescent="0.25">
      <c r="A227" s="202" t="str">
        <f t="shared" si="77"/>
        <v>LCLA4B05</v>
      </c>
      <c r="B227" s="202" t="str">
        <f t="shared" si="77"/>
        <v>LLA4B41</v>
      </c>
      <c r="C227" s="203" t="str">
        <f t="shared" si="77"/>
        <v>Choix UEOI S4 / Mathématiques</v>
      </c>
      <c r="D227" s="2219" t="str">
        <f t="shared" si="77"/>
        <v/>
      </c>
      <c r="E227" s="2220" t="str">
        <f t="shared" si="77"/>
        <v>BLOC</v>
      </c>
      <c r="F227" s="2221" t="str">
        <f t="shared" si="77"/>
        <v/>
      </c>
      <c r="G227" s="2222" t="str">
        <f t="shared" si="77"/>
        <v/>
      </c>
      <c r="H227" s="2223" t="str">
        <f t="shared" si="77"/>
        <v>1 UE / 1 ECTS</v>
      </c>
      <c r="I227" s="2224">
        <f t="shared" si="77"/>
        <v>1</v>
      </c>
      <c r="J227" s="2224">
        <f t="shared" si="77"/>
        <v>1</v>
      </c>
      <c r="K227" s="2225" t="str">
        <f t="shared" si="77"/>
        <v/>
      </c>
      <c r="L227" s="2225" t="str">
        <f t="shared" si="77"/>
        <v/>
      </c>
      <c r="M227" s="2224" t="str">
        <f t="shared" si="77"/>
        <v/>
      </c>
      <c r="N227" s="211" t="str">
        <f t="shared" si="77"/>
        <v/>
      </c>
      <c r="O227" s="2537"/>
      <c r="P227" s="211" t="str">
        <f t="shared" ref="P227" si="80">+IF(P180="","",P180)</f>
        <v/>
      </c>
      <c r="Q227" s="211"/>
      <c r="R227" s="211" t="str">
        <f t="shared" ref="R227" si="81">+IF(R180="","",R180)</f>
        <v/>
      </c>
      <c r="S227" s="211" t="str">
        <f t="shared" si="77"/>
        <v/>
      </c>
      <c r="T227" s="213"/>
      <c r="U227" s="214"/>
      <c r="V227" s="211"/>
      <c r="W227" s="211"/>
      <c r="X227" s="211"/>
      <c r="Y227" s="211"/>
      <c r="Z227" s="211"/>
      <c r="AA227" s="211"/>
      <c r="AB227" s="211"/>
      <c r="AC227" s="211"/>
      <c r="AD227" s="213"/>
      <c r="AE227" s="214"/>
      <c r="AF227" s="211"/>
      <c r="AG227" s="211"/>
      <c r="AH227" s="211"/>
      <c r="AI227" s="211"/>
      <c r="AJ227" s="211"/>
      <c r="AK227" s="211"/>
      <c r="AL227" s="211"/>
      <c r="AM227" s="211"/>
      <c r="AN227" s="211"/>
      <c r="HK227" s="2"/>
      <c r="HL227" s="2"/>
      <c r="HM227" s="2"/>
      <c r="HN227" s="2"/>
      <c r="HO227" s="2"/>
      <c r="HP227" s="2"/>
      <c r="HQ227" s="2"/>
      <c r="HR227" s="2"/>
      <c r="HS227" s="2"/>
    </row>
    <row r="228" spans="1:560" ht="48" customHeight="1" x14ac:dyDescent="0.25">
      <c r="A228" s="568" t="str">
        <f t="shared" si="77"/>
        <v/>
      </c>
      <c r="B228" s="860" t="str">
        <f t="shared" si="77"/>
        <v>LLA4MAT2</v>
      </c>
      <c r="C228" s="337" t="str">
        <f t="shared" si="77"/>
        <v>Mathématiques élémentaires S4</v>
      </c>
      <c r="D228" s="132" t="str">
        <f t="shared" si="77"/>
        <v>LOL2MAT2</v>
      </c>
      <c r="E228" s="136" t="str">
        <f t="shared" si="77"/>
        <v>UE TRONC COMMUN</v>
      </c>
      <c r="F228" s="2227" t="str">
        <f t="shared" si="77"/>
        <v>L2 LLCER</v>
      </c>
      <c r="G228" s="136" t="str">
        <f t="shared" si="77"/>
        <v>oui</v>
      </c>
      <c r="H228" s="135" t="str">
        <f t="shared" si="77"/>
        <v/>
      </c>
      <c r="I228" s="224" t="str">
        <f t="shared" si="77"/>
        <v>1</v>
      </c>
      <c r="J228" s="2304" t="str">
        <f t="shared" si="77"/>
        <v>1</v>
      </c>
      <c r="K228" s="224" t="str">
        <f t="shared" si="77"/>
        <v>LAGRANGE Maxime</v>
      </c>
      <c r="L228" s="224" t="str">
        <f t="shared" si="77"/>
        <v>25</v>
      </c>
      <c r="M228" s="224" t="str">
        <f t="shared" si="77"/>
        <v/>
      </c>
      <c r="N228" s="2171" t="str">
        <f t="shared" si="77"/>
        <v/>
      </c>
      <c r="O228" s="476"/>
      <c r="P228" s="2172">
        <f t="shared" ref="P228" si="82">+IF(P181="","",P181)</f>
        <v>24</v>
      </c>
      <c r="Q228" s="2172"/>
      <c r="R228" s="2097" t="str">
        <f t="shared" ref="R228" si="83">+IF(R181="","",R181)</f>
        <v/>
      </c>
      <c r="S228" s="2097" t="str">
        <f t="shared" si="77"/>
        <v/>
      </c>
      <c r="T228" s="231" t="str">
        <f t="shared" si="77"/>
        <v/>
      </c>
      <c r="U228" s="232" t="str">
        <f t="shared" si="77"/>
        <v/>
      </c>
      <c r="V228" s="398">
        <f t="shared" si="77"/>
        <v>1</v>
      </c>
      <c r="W228" s="291" t="str">
        <f t="shared" si="77"/>
        <v>CC</v>
      </c>
      <c r="X228" s="291" t="str">
        <f t="shared" si="77"/>
        <v/>
      </c>
      <c r="Y228" s="291" t="str">
        <f t="shared" si="77"/>
        <v/>
      </c>
      <c r="Z228" s="292">
        <f t="shared" si="77"/>
        <v>1</v>
      </c>
      <c r="AA228" s="293" t="str">
        <f t="shared" si="77"/>
        <v>CT</v>
      </c>
      <c r="AB228" s="293" t="str">
        <f t="shared" si="77"/>
        <v>écrit</v>
      </c>
      <c r="AC228" s="293" t="str">
        <f t="shared" si="77"/>
        <v>2h00</v>
      </c>
      <c r="AD228" s="859" t="str">
        <f t="shared" si="77"/>
        <v/>
      </c>
      <c r="AE228" s="232" t="str">
        <f>IF(AD228="","",+AD228)</f>
        <v/>
      </c>
      <c r="AF228" s="398">
        <f t="shared" si="77"/>
        <v>1</v>
      </c>
      <c r="AG228" s="291" t="str">
        <f t="shared" si="77"/>
        <v>CT</v>
      </c>
      <c r="AH228" s="291" t="str">
        <f t="shared" si="77"/>
        <v>écrit</v>
      </c>
      <c r="AI228" s="291" t="str">
        <f t="shared" si="77"/>
        <v>2h00</v>
      </c>
      <c r="AJ228" s="292">
        <f t="shared" si="77"/>
        <v>1</v>
      </c>
      <c r="AK228" s="293" t="str">
        <f t="shared" si="77"/>
        <v>CT</v>
      </c>
      <c r="AL228" s="293" t="str">
        <f t="shared" si="77"/>
        <v>écrit</v>
      </c>
      <c r="AM228" s="293" t="str">
        <f t="shared" si="77"/>
        <v>2h00</v>
      </c>
      <c r="AN228" s="866" t="str">
        <f t="shared" si="77"/>
        <v>Il s'agit d'un cours de remise à niveau en mathématiques élémentaires, plus précisément en arithmétique, en vue de la préparation à divers concours -professorat des écoles, orthophonie, etc.
Programme (non exhaustif) :
- Numération : système de numération en base autre que dix, opérations élémentaires, conversions, ...
- Arithmétique : multiples, diviseurs, ppcm, pgcd, puissances,nombres premiers, ...
- Calcul : proprotionnalité et applications, mesures, conversions, ...
Le cours sera adapté au public : il s'agit de reprendre une à une ces notions élémentaires, de façon progressive.</v>
      </c>
    </row>
    <row r="229" spans="1:560" s="604" customFormat="1" ht="36" customHeight="1" x14ac:dyDescent="0.25">
      <c r="A229" s="202" t="str">
        <f t="shared" si="77"/>
        <v>LCLA4UO2</v>
      </c>
      <c r="B229" s="202" t="str">
        <f t="shared" si="77"/>
        <v>LLA4O02</v>
      </c>
      <c r="C229" s="203" t="str">
        <f t="shared" si="77"/>
        <v>Choix UE Ouverture Intégrée LLSH S4 Orléans</v>
      </c>
      <c r="D229" s="2224" t="str">
        <f t="shared" si="77"/>
        <v>PAV4UL01</v>
      </c>
      <c r="E229" s="597" t="str">
        <f t="shared" si="77"/>
        <v>UE de tronc commun</v>
      </c>
      <c r="F229" s="202" t="str">
        <f t="shared" si="77"/>
        <v>LLSH + UEO tranverses</v>
      </c>
      <c r="G229" s="2222" t="str">
        <f t="shared" si="77"/>
        <v/>
      </c>
      <c r="H229" s="2223" t="str">
        <f t="shared" si="77"/>
        <v>1 UE / 1 ECTS</v>
      </c>
      <c r="I229" s="2224">
        <f t="shared" si="77"/>
        <v>1</v>
      </c>
      <c r="J229" s="2224">
        <f t="shared" si="77"/>
        <v>1</v>
      </c>
      <c r="K229" s="211" t="str">
        <f t="shared" si="77"/>
        <v/>
      </c>
      <c r="L229" s="211" t="str">
        <f t="shared" si="77"/>
        <v/>
      </c>
      <c r="M229" s="2320" t="str">
        <f t="shared" si="77"/>
        <v/>
      </c>
      <c r="N229" s="599">
        <f t="shared" si="77"/>
        <v>15</v>
      </c>
      <c r="O229" s="2557"/>
      <c r="P229" s="599" t="str">
        <f t="shared" ref="P229" si="84">+IF(P182="","",P182)</f>
        <v/>
      </c>
      <c r="Q229" s="599"/>
      <c r="R229" s="2321" t="str">
        <f t="shared" ref="R229" si="85">+IF(R182="","",R182)</f>
        <v/>
      </c>
      <c r="S229" s="2321" t="str">
        <f t="shared" si="77"/>
        <v/>
      </c>
      <c r="T229" s="600"/>
      <c r="U229" s="601"/>
      <c r="V229" s="2226" t="str">
        <f t="shared" si="77"/>
        <v/>
      </c>
      <c r="W229" s="216" t="str">
        <f t="shared" si="77"/>
        <v/>
      </c>
      <c r="X229" s="216" t="str">
        <f t="shared" si="77"/>
        <v/>
      </c>
      <c r="Y229" s="216" t="str">
        <f t="shared" si="77"/>
        <v/>
      </c>
      <c r="Z229" s="217" t="str">
        <f t="shared" si="77"/>
        <v/>
      </c>
      <c r="AA229" s="216" t="str">
        <f t="shared" si="77"/>
        <v/>
      </c>
      <c r="AB229" s="216" t="str">
        <f t="shared" si="77"/>
        <v/>
      </c>
      <c r="AC229" s="216" t="str">
        <f t="shared" si="77"/>
        <v/>
      </c>
      <c r="AD229" s="249"/>
      <c r="AE229" s="250"/>
      <c r="AF229" s="217" t="str">
        <f t="shared" si="77"/>
        <v/>
      </c>
      <c r="AG229" s="216" t="str">
        <f t="shared" si="77"/>
        <v/>
      </c>
      <c r="AH229" s="216" t="str">
        <f t="shared" si="77"/>
        <v/>
      </c>
      <c r="AI229" s="216" t="str">
        <f t="shared" si="77"/>
        <v/>
      </c>
      <c r="AJ229" s="217" t="str">
        <f t="shared" si="77"/>
        <v/>
      </c>
      <c r="AK229" s="216" t="str">
        <f t="shared" si="77"/>
        <v/>
      </c>
      <c r="AL229" s="216" t="str">
        <f t="shared" si="77"/>
        <v/>
      </c>
      <c r="AM229" s="216" t="str">
        <f t="shared" si="77"/>
        <v/>
      </c>
      <c r="AN229" s="219" t="str">
        <f t="shared" si="77"/>
        <v/>
      </c>
      <c r="AO229" s="602"/>
      <c r="AP229" s="602"/>
      <c r="AQ229" s="602"/>
      <c r="AR229" s="602"/>
      <c r="AS229" s="602"/>
      <c r="AT229" s="602"/>
      <c r="AU229" s="602"/>
      <c r="AV229" s="602"/>
      <c r="AW229" s="602"/>
      <c r="AX229" s="602"/>
      <c r="AY229" s="602"/>
      <c r="AZ229" s="602"/>
      <c r="BA229" s="602"/>
      <c r="BB229" s="602"/>
      <c r="BC229" s="602"/>
      <c r="BD229" s="602"/>
      <c r="BE229" s="602"/>
      <c r="BF229" s="602"/>
      <c r="BG229" s="602"/>
      <c r="BH229" s="602"/>
      <c r="BI229" s="602"/>
      <c r="BJ229" s="602"/>
      <c r="BK229" s="602"/>
      <c r="BL229" s="602"/>
      <c r="BM229" s="602"/>
      <c r="BN229" s="602"/>
      <c r="BO229" s="602"/>
      <c r="BP229" s="602"/>
      <c r="BQ229" s="602"/>
      <c r="BR229" s="602"/>
      <c r="BS229" s="602"/>
      <c r="BT229" s="602"/>
      <c r="BU229" s="602"/>
      <c r="BV229" s="602"/>
      <c r="BW229" s="602"/>
      <c r="BX229" s="602"/>
      <c r="BY229" s="602"/>
      <c r="BZ229" s="602"/>
      <c r="CA229" s="602"/>
      <c r="CB229" s="602"/>
      <c r="CC229" s="602"/>
      <c r="CD229" s="602"/>
      <c r="CE229" s="602"/>
      <c r="CF229" s="602"/>
      <c r="CG229" s="602"/>
      <c r="CH229" s="602"/>
      <c r="CI229" s="602"/>
      <c r="CJ229" s="602"/>
      <c r="CK229" s="602"/>
      <c r="CL229" s="602"/>
      <c r="CM229" s="602"/>
      <c r="CN229" s="602"/>
      <c r="CO229" s="602"/>
      <c r="CP229" s="602"/>
      <c r="CQ229" s="602"/>
      <c r="CR229" s="602"/>
      <c r="CS229" s="602"/>
      <c r="CT229" s="602"/>
      <c r="CU229" s="602"/>
      <c r="CV229" s="602"/>
      <c r="CW229" s="602"/>
      <c r="CX229" s="602"/>
      <c r="CY229" s="602"/>
      <c r="CZ229" s="602"/>
      <c r="DA229" s="602"/>
      <c r="DB229" s="602"/>
      <c r="DC229" s="602"/>
      <c r="DD229" s="602"/>
      <c r="DE229" s="602"/>
      <c r="DF229" s="602"/>
      <c r="DG229" s="602"/>
      <c r="DH229" s="602"/>
      <c r="DI229" s="602"/>
      <c r="DJ229" s="602"/>
      <c r="DK229" s="602"/>
      <c r="DL229" s="603"/>
      <c r="DM229" s="603"/>
      <c r="DN229" s="603"/>
      <c r="DO229" s="603"/>
      <c r="DP229" s="603"/>
      <c r="DQ229" s="603"/>
      <c r="DR229" s="603"/>
      <c r="DS229" s="603"/>
      <c r="DT229" s="603"/>
      <c r="DU229" s="603"/>
      <c r="DV229" s="603"/>
      <c r="DW229" s="603"/>
      <c r="DX229" s="603"/>
      <c r="DY229" s="603"/>
      <c r="DZ229" s="603"/>
      <c r="EA229" s="603"/>
      <c r="EB229" s="603"/>
      <c r="EC229" s="603"/>
      <c r="ED229" s="603"/>
      <c r="EE229" s="603"/>
      <c r="EF229" s="603"/>
      <c r="EG229" s="603"/>
      <c r="EH229" s="603"/>
      <c r="EI229" s="603"/>
      <c r="EJ229" s="603"/>
      <c r="EK229" s="603"/>
      <c r="EL229" s="603"/>
      <c r="EM229" s="603"/>
      <c r="EN229" s="603"/>
      <c r="EO229" s="603"/>
      <c r="EP229" s="603"/>
      <c r="EQ229" s="603"/>
      <c r="ER229" s="603"/>
      <c r="ES229" s="603"/>
      <c r="ET229" s="603"/>
      <c r="EU229" s="603"/>
      <c r="EV229" s="603"/>
      <c r="EW229" s="603"/>
      <c r="EX229" s="603"/>
      <c r="EY229" s="603"/>
      <c r="EZ229" s="603"/>
      <c r="FA229" s="603"/>
      <c r="FB229" s="603"/>
      <c r="FC229" s="603"/>
      <c r="FD229" s="603"/>
      <c r="FE229" s="603"/>
      <c r="FF229" s="603"/>
      <c r="FG229" s="603"/>
      <c r="FH229" s="603"/>
      <c r="FI229" s="603"/>
      <c r="FJ229" s="603"/>
      <c r="FK229" s="603"/>
      <c r="FL229" s="603"/>
      <c r="FM229" s="603"/>
      <c r="FN229" s="603"/>
      <c r="FO229" s="603"/>
      <c r="FP229" s="603"/>
      <c r="FQ229" s="603"/>
      <c r="FR229" s="603"/>
      <c r="FS229" s="603"/>
      <c r="FT229" s="603"/>
      <c r="FU229" s="603"/>
      <c r="FV229" s="603"/>
      <c r="FW229" s="603"/>
      <c r="FX229" s="603"/>
      <c r="FY229" s="603"/>
      <c r="FZ229" s="603"/>
      <c r="GA229" s="603"/>
      <c r="GB229" s="603"/>
      <c r="GC229" s="603"/>
      <c r="GD229" s="603"/>
      <c r="GE229" s="603"/>
      <c r="GF229" s="603"/>
      <c r="GG229" s="603"/>
      <c r="GH229" s="603"/>
      <c r="GI229" s="603"/>
      <c r="GJ229" s="603"/>
      <c r="GK229" s="603"/>
      <c r="GL229" s="603"/>
      <c r="GM229" s="603"/>
      <c r="GN229" s="603"/>
      <c r="GO229" s="603"/>
      <c r="GP229" s="603"/>
      <c r="GQ229" s="603"/>
      <c r="GR229" s="603"/>
      <c r="GS229" s="603"/>
      <c r="GT229" s="603"/>
      <c r="GU229" s="603"/>
      <c r="GV229" s="603"/>
      <c r="GW229" s="603"/>
      <c r="GX229" s="603"/>
      <c r="GY229" s="603"/>
      <c r="GZ229" s="603"/>
      <c r="HA229" s="603"/>
      <c r="HB229" s="603"/>
      <c r="HC229" s="603"/>
      <c r="HD229" s="603"/>
      <c r="HE229" s="603"/>
      <c r="HF229" s="603"/>
      <c r="HG229" s="603"/>
      <c r="HH229" s="603"/>
      <c r="HI229" s="603"/>
      <c r="HJ229" s="603"/>
      <c r="HK229" s="603"/>
      <c r="HL229" s="603"/>
      <c r="HM229" s="603"/>
      <c r="HN229" s="603"/>
      <c r="HO229" s="603"/>
      <c r="HP229" s="603"/>
      <c r="HQ229" s="603"/>
      <c r="HR229" s="603"/>
      <c r="HS229" s="603"/>
      <c r="HT229" s="603"/>
      <c r="HU229" s="603"/>
      <c r="HV229" s="603"/>
      <c r="HW229" s="603"/>
      <c r="HX229" s="603"/>
      <c r="HY229" s="603"/>
      <c r="HZ229" s="603"/>
      <c r="IA229" s="603"/>
      <c r="IB229" s="603"/>
      <c r="IC229" s="603"/>
      <c r="ID229" s="603"/>
      <c r="IE229" s="603"/>
      <c r="IF229" s="603"/>
      <c r="IG229" s="603"/>
      <c r="IH229" s="603"/>
      <c r="II229" s="603"/>
    </row>
    <row r="230" spans="1:560" s="590" customFormat="1" ht="12.75" customHeight="1" x14ac:dyDescent="0.25">
      <c r="A230" s="576" t="str">
        <f t="shared" si="77"/>
        <v/>
      </c>
      <c r="B230" s="576" t="str">
        <f t="shared" si="77"/>
        <v/>
      </c>
      <c r="C230" s="337" t="str">
        <f t="shared" si="77"/>
        <v/>
      </c>
      <c r="D230" s="132" t="str">
        <f t="shared" si="77"/>
        <v/>
      </c>
      <c r="E230" s="577" t="str">
        <f t="shared" si="77"/>
        <v/>
      </c>
      <c r="F230" s="605" t="str">
        <f t="shared" si="77"/>
        <v/>
      </c>
      <c r="G230" s="606" t="str">
        <f t="shared" si="77"/>
        <v/>
      </c>
      <c r="H230" s="607" t="str">
        <f t="shared" si="77"/>
        <v/>
      </c>
      <c r="I230" s="581" t="str">
        <f t="shared" si="77"/>
        <v/>
      </c>
      <c r="J230" s="2391" t="str">
        <f t="shared" si="77"/>
        <v/>
      </c>
      <c r="K230" s="581" t="str">
        <f t="shared" si="77"/>
        <v/>
      </c>
      <c r="L230" s="581" t="str">
        <f t="shared" si="77"/>
        <v/>
      </c>
      <c r="M230" s="581" t="str">
        <f t="shared" si="77"/>
        <v/>
      </c>
      <c r="N230" s="581" t="str">
        <f t="shared" si="77"/>
        <v/>
      </c>
      <c r="O230" s="2523"/>
      <c r="P230" s="2315" t="str">
        <f t="shared" ref="P230" si="86">+IF(P183="","",P183)</f>
        <v/>
      </c>
      <c r="Q230" s="2315"/>
      <c r="R230" s="2316" t="str">
        <f t="shared" ref="R230" si="87">+IF(R183="","",R183)</f>
        <v/>
      </c>
      <c r="S230" s="2316" t="str">
        <f t="shared" si="77"/>
        <v/>
      </c>
      <c r="T230" s="584"/>
      <c r="U230" s="585"/>
      <c r="V230" s="398" t="str">
        <f t="shared" si="77"/>
        <v/>
      </c>
      <c r="W230" s="291" t="str">
        <f t="shared" si="77"/>
        <v/>
      </c>
      <c r="X230" s="291" t="str">
        <f t="shared" si="77"/>
        <v/>
      </c>
      <c r="Y230" s="291" t="str">
        <f t="shared" si="77"/>
        <v/>
      </c>
      <c r="Z230" s="292" t="str">
        <f t="shared" si="77"/>
        <v/>
      </c>
      <c r="AA230" s="293" t="str">
        <f t="shared" si="77"/>
        <v/>
      </c>
      <c r="AB230" s="293" t="str">
        <f t="shared" si="77"/>
        <v/>
      </c>
      <c r="AC230" s="293" t="str">
        <f t="shared" si="77"/>
        <v/>
      </c>
      <c r="AD230" s="617"/>
      <c r="AE230" s="618"/>
      <c r="AF230" s="398" t="str">
        <f t="shared" si="77"/>
        <v/>
      </c>
      <c r="AG230" s="291" t="str">
        <f t="shared" si="77"/>
        <v/>
      </c>
      <c r="AH230" s="291" t="str">
        <f t="shared" si="77"/>
        <v/>
      </c>
      <c r="AI230" s="291" t="str">
        <f t="shared" si="77"/>
        <v/>
      </c>
      <c r="AJ230" s="292" t="str">
        <f t="shared" si="77"/>
        <v/>
      </c>
      <c r="AK230" s="293" t="str">
        <f t="shared" si="77"/>
        <v/>
      </c>
      <c r="AL230" s="293" t="str">
        <f t="shared" si="77"/>
        <v/>
      </c>
      <c r="AM230" s="293" t="str">
        <f t="shared" si="77"/>
        <v/>
      </c>
      <c r="AN230" s="640" t="str">
        <f t="shared" si="77"/>
        <v/>
      </c>
      <c r="AO230" s="587"/>
      <c r="AP230" s="587"/>
      <c r="AQ230" s="587"/>
      <c r="AR230" s="587"/>
      <c r="AS230" s="587"/>
      <c r="AT230" s="587"/>
      <c r="AU230" s="587"/>
      <c r="AV230" s="587"/>
      <c r="AW230" s="587"/>
      <c r="AX230" s="587"/>
      <c r="AY230" s="587"/>
      <c r="AZ230" s="587"/>
      <c r="BA230" s="587"/>
      <c r="BB230" s="587"/>
      <c r="BC230" s="587"/>
      <c r="BD230" s="587"/>
      <c r="BE230" s="587"/>
      <c r="BF230" s="587"/>
      <c r="BG230" s="587"/>
      <c r="BH230" s="587"/>
      <c r="BI230" s="587"/>
      <c r="BJ230" s="587"/>
      <c r="BK230" s="587"/>
      <c r="BL230" s="587"/>
      <c r="BM230" s="587"/>
      <c r="BN230" s="587"/>
      <c r="BO230" s="587"/>
      <c r="BP230" s="587"/>
      <c r="BQ230" s="587"/>
      <c r="BR230" s="587"/>
      <c r="BS230" s="587"/>
      <c r="BT230" s="587"/>
      <c r="BU230" s="587"/>
      <c r="BV230" s="587"/>
      <c r="BW230" s="587"/>
      <c r="BX230" s="587"/>
      <c r="BY230" s="587"/>
      <c r="BZ230" s="587"/>
      <c r="CA230" s="587"/>
      <c r="CB230" s="587"/>
      <c r="CC230" s="587"/>
      <c r="CD230" s="587"/>
      <c r="CE230" s="587"/>
      <c r="CF230" s="587"/>
      <c r="CG230" s="587"/>
      <c r="CH230" s="587"/>
      <c r="CI230" s="587"/>
      <c r="CJ230" s="587"/>
      <c r="CK230" s="587"/>
      <c r="CL230" s="587"/>
      <c r="CM230" s="587"/>
      <c r="CN230" s="587"/>
      <c r="CO230" s="587"/>
      <c r="CP230" s="587"/>
      <c r="CQ230" s="587"/>
      <c r="CR230" s="587"/>
      <c r="CS230" s="587"/>
      <c r="CT230" s="587"/>
      <c r="CU230" s="587"/>
      <c r="CV230" s="587"/>
      <c r="CW230" s="587"/>
      <c r="CX230" s="587"/>
      <c r="CY230" s="587"/>
      <c r="CZ230" s="587"/>
      <c r="DA230" s="587"/>
      <c r="DB230" s="587"/>
      <c r="DC230" s="587"/>
      <c r="DD230" s="587"/>
      <c r="DE230" s="587"/>
      <c r="DF230" s="587"/>
      <c r="DG230" s="587"/>
      <c r="DH230" s="587"/>
      <c r="DI230" s="587"/>
      <c r="DJ230" s="587"/>
      <c r="DK230" s="587"/>
      <c r="DL230" s="588"/>
      <c r="DM230" s="588"/>
      <c r="DN230" s="588"/>
      <c r="DO230" s="588"/>
      <c r="DP230" s="588"/>
      <c r="DQ230" s="588"/>
      <c r="DR230" s="588"/>
      <c r="DS230" s="588"/>
      <c r="DT230" s="588"/>
      <c r="DU230" s="588"/>
      <c r="DV230" s="588"/>
      <c r="DW230" s="588"/>
      <c r="DX230" s="588"/>
      <c r="DY230" s="588"/>
      <c r="DZ230" s="588"/>
      <c r="EA230" s="588"/>
      <c r="EB230" s="588"/>
      <c r="EC230" s="588"/>
      <c r="ED230" s="588"/>
      <c r="EE230" s="588"/>
      <c r="EF230" s="588"/>
      <c r="EG230" s="588"/>
      <c r="EH230" s="588"/>
      <c r="EI230" s="588"/>
      <c r="EJ230" s="588"/>
      <c r="EK230" s="588"/>
      <c r="EL230" s="588"/>
      <c r="EM230" s="588"/>
      <c r="EN230" s="588"/>
      <c r="EO230" s="588"/>
      <c r="EP230" s="588"/>
      <c r="EQ230" s="588"/>
      <c r="ER230" s="588"/>
      <c r="ES230" s="588"/>
      <c r="ET230" s="588"/>
      <c r="EU230" s="588"/>
      <c r="EV230" s="588"/>
      <c r="EW230" s="588"/>
      <c r="EX230" s="588"/>
      <c r="EY230" s="588"/>
      <c r="EZ230" s="588"/>
      <c r="FA230" s="588"/>
      <c r="FB230" s="588"/>
      <c r="FC230" s="588"/>
      <c r="FD230" s="588"/>
      <c r="FE230" s="588"/>
      <c r="FF230" s="588"/>
      <c r="FG230" s="588"/>
      <c r="FH230" s="588"/>
      <c r="FI230" s="588"/>
      <c r="FJ230" s="588"/>
      <c r="FK230" s="588"/>
      <c r="FL230" s="588"/>
      <c r="FM230" s="588"/>
      <c r="FN230" s="588"/>
      <c r="FO230" s="588"/>
      <c r="FP230" s="588"/>
      <c r="FQ230" s="588"/>
      <c r="FR230" s="588"/>
      <c r="FS230" s="588"/>
      <c r="FT230" s="588"/>
      <c r="FU230" s="588"/>
      <c r="FV230" s="588"/>
      <c r="FW230" s="588"/>
      <c r="FX230" s="588"/>
      <c r="FY230" s="588"/>
      <c r="FZ230" s="588"/>
      <c r="GA230" s="588"/>
      <c r="GB230" s="588"/>
      <c r="GC230" s="588"/>
      <c r="GD230" s="588"/>
      <c r="GE230" s="588"/>
      <c r="GF230" s="588"/>
      <c r="GG230" s="588"/>
      <c r="GH230" s="588"/>
      <c r="GI230" s="588"/>
      <c r="GJ230" s="588"/>
      <c r="GK230" s="588"/>
      <c r="GL230" s="588"/>
      <c r="GM230" s="588"/>
      <c r="GN230" s="588"/>
      <c r="GO230" s="588"/>
      <c r="GP230" s="588"/>
      <c r="GQ230" s="588"/>
      <c r="GR230" s="588"/>
      <c r="GS230" s="588"/>
      <c r="GT230" s="588"/>
      <c r="GU230" s="588"/>
      <c r="GV230" s="588"/>
      <c r="GW230" s="588"/>
      <c r="GX230" s="588"/>
      <c r="GY230" s="588"/>
      <c r="GZ230" s="588"/>
      <c r="HA230" s="588"/>
      <c r="HB230" s="588"/>
      <c r="HC230" s="588"/>
      <c r="HD230" s="588"/>
      <c r="HE230" s="588"/>
      <c r="HF230" s="588"/>
      <c r="HG230" s="588"/>
      <c r="HH230" s="588"/>
      <c r="HI230" s="588"/>
      <c r="HJ230" s="588"/>
      <c r="HK230" s="588"/>
      <c r="HL230" s="588"/>
      <c r="HM230" s="588"/>
      <c r="HN230" s="588"/>
      <c r="HO230" s="588"/>
      <c r="HP230" s="588"/>
      <c r="HQ230" s="588"/>
      <c r="HR230" s="588"/>
      <c r="HS230" s="588"/>
      <c r="HT230" s="588"/>
      <c r="HU230" s="588"/>
      <c r="HV230" s="588"/>
      <c r="HW230" s="588"/>
      <c r="HX230" s="589"/>
      <c r="HY230" s="589"/>
      <c r="HZ230" s="589"/>
      <c r="IA230" s="589"/>
      <c r="IB230" s="589"/>
      <c r="IC230" s="589"/>
      <c r="ID230" s="589"/>
      <c r="IE230" s="589"/>
      <c r="IF230" s="589"/>
      <c r="IG230" s="589"/>
      <c r="IH230" s="589"/>
      <c r="II230" s="589"/>
      <c r="IJ230" s="589"/>
      <c r="IK230" s="589"/>
      <c r="IL230" s="589"/>
      <c r="IM230" s="589"/>
      <c r="IN230" s="589"/>
      <c r="IO230" s="589"/>
      <c r="IP230" s="589"/>
      <c r="IQ230" s="589"/>
      <c r="IR230" s="589"/>
      <c r="IS230" s="589"/>
      <c r="IT230" s="589"/>
      <c r="IU230" s="589"/>
      <c r="IV230" s="589"/>
      <c r="IW230" s="589"/>
      <c r="IX230" s="589"/>
      <c r="IY230" s="589"/>
      <c r="IZ230" s="589"/>
      <c r="JA230" s="589"/>
      <c r="JB230" s="589"/>
      <c r="JC230" s="589"/>
      <c r="JD230" s="589"/>
      <c r="JE230" s="589"/>
      <c r="JF230" s="589"/>
      <c r="JG230" s="589"/>
      <c r="JH230" s="589"/>
      <c r="JI230" s="589"/>
      <c r="JJ230" s="589"/>
      <c r="JK230" s="589"/>
      <c r="JL230" s="589"/>
      <c r="JM230" s="589"/>
      <c r="JN230" s="589"/>
      <c r="JO230" s="589"/>
      <c r="JP230" s="589"/>
      <c r="JQ230" s="589"/>
      <c r="JR230" s="589"/>
      <c r="JS230" s="589"/>
      <c r="JT230" s="589"/>
      <c r="JU230" s="589"/>
      <c r="JV230" s="589"/>
      <c r="JW230" s="589"/>
      <c r="JX230" s="589"/>
      <c r="JY230" s="589"/>
      <c r="JZ230" s="589"/>
      <c r="KA230" s="589"/>
      <c r="KB230" s="589"/>
      <c r="KC230" s="589"/>
      <c r="KD230" s="589"/>
      <c r="KE230" s="589"/>
      <c r="KF230" s="589"/>
      <c r="KG230" s="589"/>
      <c r="KH230" s="589"/>
      <c r="KI230" s="589"/>
      <c r="KJ230" s="589"/>
      <c r="KK230" s="589"/>
      <c r="KL230" s="589"/>
      <c r="KM230" s="589"/>
      <c r="KN230" s="589"/>
      <c r="KO230" s="589"/>
      <c r="KP230" s="589"/>
      <c r="KQ230" s="589"/>
      <c r="KR230" s="589"/>
      <c r="KS230" s="589"/>
      <c r="KT230" s="589"/>
      <c r="KU230" s="589"/>
      <c r="KV230" s="589"/>
      <c r="KW230" s="589"/>
      <c r="KX230" s="589"/>
      <c r="KY230" s="589"/>
      <c r="KZ230" s="589"/>
      <c r="LA230" s="589"/>
      <c r="LB230" s="589"/>
      <c r="LC230" s="589"/>
      <c r="LD230" s="589"/>
      <c r="LE230" s="589"/>
      <c r="LF230" s="589"/>
      <c r="LG230" s="589"/>
      <c r="LH230" s="589"/>
      <c r="LI230" s="589"/>
      <c r="LJ230" s="589"/>
      <c r="LK230" s="589"/>
      <c r="LL230" s="589"/>
      <c r="LM230" s="589"/>
      <c r="LN230" s="589"/>
      <c r="LO230" s="589"/>
      <c r="LP230" s="589"/>
      <c r="LQ230" s="589"/>
      <c r="LR230" s="589"/>
      <c r="LS230" s="589"/>
      <c r="LT230" s="589"/>
      <c r="LU230" s="589"/>
      <c r="LV230" s="589"/>
      <c r="LW230" s="589"/>
      <c r="LX230" s="589"/>
      <c r="LY230" s="589"/>
      <c r="LZ230" s="589"/>
      <c r="MA230" s="589"/>
      <c r="MB230" s="589"/>
      <c r="MC230" s="589"/>
      <c r="MD230" s="589"/>
      <c r="ME230" s="589"/>
      <c r="MF230" s="589"/>
      <c r="MG230" s="589"/>
      <c r="MH230" s="589"/>
      <c r="MI230" s="589"/>
      <c r="MJ230" s="589"/>
      <c r="MK230" s="589"/>
      <c r="ML230" s="589"/>
      <c r="MM230" s="589"/>
      <c r="MN230" s="589"/>
      <c r="MO230" s="589"/>
      <c r="MP230" s="589"/>
      <c r="MQ230" s="589"/>
      <c r="MR230" s="589"/>
      <c r="MS230" s="589"/>
      <c r="MT230" s="589"/>
      <c r="MU230" s="589"/>
      <c r="MV230" s="589"/>
      <c r="MW230" s="589"/>
      <c r="MX230" s="589"/>
      <c r="MY230" s="589"/>
      <c r="MZ230" s="589"/>
      <c r="NA230" s="589"/>
      <c r="NB230" s="589"/>
      <c r="NC230" s="589"/>
      <c r="ND230" s="589"/>
      <c r="NE230" s="589"/>
      <c r="NF230" s="589"/>
      <c r="NG230" s="589"/>
      <c r="NH230" s="589"/>
      <c r="NI230" s="589"/>
      <c r="NJ230" s="589"/>
      <c r="NK230" s="589"/>
      <c r="NL230" s="589"/>
      <c r="NM230" s="589"/>
      <c r="NN230" s="589"/>
      <c r="NO230" s="589"/>
      <c r="NP230" s="589"/>
      <c r="NQ230" s="589"/>
      <c r="NR230" s="589"/>
      <c r="NS230" s="589"/>
      <c r="NT230" s="589"/>
      <c r="NU230" s="589"/>
      <c r="NV230" s="589"/>
      <c r="NW230" s="589"/>
      <c r="NX230" s="589"/>
      <c r="NY230" s="589"/>
      <c r="NZ230" s="589"/>
      <c r="OA230" s="589"/>
      <c r="OB230" s="589"/>
      <c r="OC230" s="589"/>
      <c r="OD230" s="589"/>
      <c r="OE230" s="589"/>
      <c r="OF230" s="589"/>
      <c r="OG230" s="589"/>
      <c r="OH230" s="589"/>
      <c r="OI230" s="589"/>
      <c r="OJ230" s="589"/>
      <c r="OK230" s="589"/>
      <c r="OL230" s="589"/>
      <c r="OM230" s="589"/>
      <c r="ON230" s="589"/>
      <c r="OO230" s="589"/>
      <c r="OP230" s="589"/>
      <c r="OQ230" s="589"/>
      <c r="OR230" s="589"/>
      <c r="OS230" s="589"/>
      <c r="OT230" s="589"/>
      <c r="OU230" s="589"/>
      <c r="OV230" s="589"/>
      <c r="OW230" s="589"/>
      <c r="OX230" s="589"/>
      <c r="OY230" s="589"/>
      <c r="OZ230" s="589"/>
      <c r="PA230" s="589"/>
      <c r="PB230" s="589"/>
      <c r="PC230" s="589"/>
      <c r="PD230" s="589"/>
      <c r="PE230" s="589"/>
      <c r="PF230" s="589"/>
      <c r="PG230" s="589"/>
      <c r="PH230" s="589"/>
      <c r="PI230" s="589"/>
      <c r="PJ230" s="589"/>
      <c r="PK230" s="589"/>
      <c r="PL230" s="589"/>
      <c r="PM230" s="589"/>
      <c r="PN230" s="589"/>
      <c r="PO230" s="589"/>
      <c r="PP230" s="589"/>
      <c r="PQ230" s="589"/>
      <c r="PR230" s="589"/>
      <c r="PS230" s="589"/>
      <c r="PT230" s="589"/>
      <c r="PU230" s="589"/>
      <c r="PV230" s="589"/>
      <c r="PW230" s="589"/>
      <c r="PX230" s="589"/>
      <c r="PY230" s="589"/>
      <c r="PZ230" s="589"/>
      <c r="QA230" s="589"/>
      <c r="QB230" s="589"/>
      <c r="QC230" s="589"/>
      <c r="QD230" s="589"/>
      <c r="QE230" s="589"/>
      <c r="QF230" s="589"/>
      <c r="QG230" s="589"/>
      <c r="QH230" s="589"/>
      <c r="QI230" s="589"/>
      <c r="QJ230" s="589"/>
      <c r="QK230" s="589"/>
      <c r="QL230" s="589"/>
      <c r="QM230" s="589"/>
      <c r="QN230" s="589"/>
      <c r="QO230" s="589"/>
      <c r="QP230" s="589"/>
      <c r="QQ230" s="589"/>
      <c r="QR230" s="589"/>
      <c r="QS230" s="589"/>
      <c r="QT230" s="589"/>
      <c r="QU230" s="589"/>
      <c r="QV230" s="589"/>
      <c r="QW230" s="589"/>
      <c r="QX230" s="589"/>
      <c r="QY230" s="589"/>
      <c r="QZ230" s="589"/>
      <c r="RA230" s="589"/>
      <c r="RB230" s="589"/>
      <c r="RC230" s="589"/>
      <c r="RD230" s="589"/>
      <c r="RE230" s="589"/>
      <c r="RF230" s="589"/>
      <c r="RG230" s="589"/>
      <c r="RH230" s="589"/>
      <c r="RI230" s="589"/>
      <c r="RJ230" s="589"/>
      <c r="RK230" s="589"/>
      <c r="RL230" s="589"/>
      <c r="RM230" s="589"/>
      <c r="RN230" s="589"/>
      <c r="RO230" s="589"/>
      <c r="RP230" s="589"/>
      <c r="RQ230" s="589"/>
      <c r="RR230" s="589"/>
      <c r="RS230" s="589"/>
      <c r="RT230" s="589"/>
      <c r="RU230" s="589"/>
      <c r="RV230" s="589"/>
      <c r="RW230" s="589"/>
      <c r="RX230" s="589"/>
      <c r="RY230" s="589"/>
      <c r="RZ230" s="589"/>
      <c r="SA230" s="589"/>
      <c r="SB230" s="589"/>
      <c r="SC230" s="589"/>
      <c r="SD230" s="589"/>
      <c r="SE230" s="589"/>
      <c r="SF230" s="589"/>
      <c r="SG230" s="589"/>
      <c r="SH230" s="589"/>
      <c r="SI230" s="589"/>
      <c r="SJ230" s="589"/>
      <c r="SK230" s="589"/>
      <c r="SL230" s="589"/>
      <c r="SM230" s="589"/>
      <c r="SN230" s="589"/>
      <c r="SO230" s="589"/>
      <c r="SP230" s="589"/>
      <c r="SQ230" s="589"/>
      <c r="SR230" s="589"/>
      <c r="SS230" s="589"/>
      <c r="ST230" s="589"/>
      <c r="SU230" s="589"/>
      <c r="SV230" s="589"/>
      <c r="SW230" s="589"/>
      <c r="SX230" s="589"/>
      <c r="SY230" s="589"/>
      <c r="SZ230" s="589"/>
      <c r="TA230" s="589"/>
      <c r="TB230" s="589"/>
      <c r="TC230" s="589"/>
      <c r="TD230" s="589"/>
      <c r="TE230" s="589"/>
      <c r="TF230" s="589"/>
      <c r="TG230" s="589"/>
      <c r="TH230" s="589"/>
      <c r="TI230" s="589"/>
      <c r="TJ230" s="589"/>
      <c r="TK230" s="589"/>
      <c r="TL230" s="589"/>
      <c r="TM230" s="589"/>
      <c r="TN230" s="589"/>
      <c r="TO230" s="589"/>
      <c r="TP230" s="589"/>
      <c r="TQ230" s="589"/>
      <c r="TR230" s="589"/>
      <c r="TS230" s="589"/>
      <c r="TT230" s="589"/>
      <c r="TU230" s="589"/>
      <c r="TV230" s="589"/>
      <c r="TW230" s="589"/>
      <c r="TX230" s="589"/>
      <c r="TY230" s="589"/>
      <c r="TZ230" s="589"/>
      <c r="UA230" s="589"/>
      <c r="UB230" s="589"/>
      <c r="UC230" s="589"/>
      <c r="UD230" s="589"/>
      <c r="UE230" s="589"/>
      <c r="UF230" s="589"/>
      <c r="UG230" s="589"/>
      <c r="UH230" s="589"/>
      <c r="UI230" s="589"/>
      <c r="UJ230" s="589"/>
      <c r="UK230" s="589"/>
      <c r="UL230" s="589"/>
      <c r="UM230" s="589"/>
      <c r="UN230" s="589"/>
    </row>
    <row r="231" spans="1:560" ht="28.5" customHeight="1" x14ac:dyDescent="0.25">
      <c r="A231" s="202" t="s">
        <v>528</v>
      </c>
      <c r="B231" s="202" t="s">
        <v>529</v>
      </c>
      <c r="C231" s="203" t="str">
        <f t="shared" si="77"/>
        <v>Choix Langue Vivante S4</v>
      </c>
      <c r="D231" s="2219" t="str">
        <f t="shared" si="77"/>
        <v/>
      </c>
      <c r="E231" s="2220" t="str">
        <f t="shared" si="77"/>
        <v/>
      </c>
      <c r="F231" s="2221" t="str">
        <f t="shared" si="77"/>
        <v/>
      </c>
      <c r="G231" s="2222" t="str">
        <f t="shared" si="77"/>
        <v/>
      </c>
      <c r="H231" s="2223" t="str">
        <f t="shared" si="77"/>
        <v>1 UE 2 ECTS</v>
      </c>
      <c r="I231" s="2224" t="str">
        <f t="shared" si="77"/>
        <v>2</v>
      </c>
      <c r="J231" s="2224">
        <f t="shared" si="77"/>
        <v>2</v>
      </c>
      <c r="K231" s="2225" t="str">
        <f t="shared" si="77"/>
        <v/>
      </c>
      <c r="L231" s="2225" t="str">
        <f t="shared" si="77"/>
        <v/>
      </c>
      <c r="M231" s="2224" t="str">
        <f t="shared" si="77"/>
        <v/>
      </c>
      <c r="N231" s="211" t="str">
        <f t="shared" si="77"/>
        <v/>
      </c>
      <c r="O231" s="2537"/>
      <c r="P231" s="211" t="str">
        <f t="shared" ref="P231" si="88">+IF(P184="","",P184)</f>
        <v/>
      </c>
      <c r="Q231" s="211"/>
      <c r="R231" s="211" t="str">
        <f t="shared" ref="R231" si="89">+IF(R184="","",R184)</f>
        <v/>
      </c>
      <c r="S231" s="211" t="str">
        <f t="shared" si="77"/>
        <v/>
      </c>
      <c r="T231" s="213"/>
      <c r="U231" s="214"/>
      <c r="V231" s="211"/>
      <c r="W231" s="211"/>
      <c r="X231" s="211"/>
      <c r="Y231" s="211"/>
      <c r="Z231" s="211"/>
      <c r="AA231" s="211"/>
      <c r="AB231" s="211"/>
      <c r="AC231" s="211"/>
      <c r="AD231" s="213"/>
      <c r="AE231" s="214"/>
      <c r="AF231" s="211"/>
      <c r="AG231" s="211"/>
      <c r="AH231" s="211"/>
      <c r="AI231" s="211"/>
      <c r="AJ231" s="211"/>
      <c r="AK231" s="211"/>
      <c r="AL231" s="211"/>
      <c r="AM231" s="211"/>
      <c r="AN231" s="211"/>
      <c r="HK231" s="2"/>
      <c r="HL231" s="2"/>
      <c r="HM231" s="2"/>
      <c r="HN231" s="2"/>
      <c r="HO231" s="2"/>
      <c r="HP231" s="2"/>
      <c r="HQ231" s="2"/>
      <c r="HR231" s="2"/>
      <c r="HS231" s="2"/>
    </row>
    <row r="232" spans="1:560" ht="89.25" x14ac:dyDescent="0.25">
      <c r="A232" s="2324" t="str">
        <f>+IF(A185="","",A185)</f>
        <v/>
      </c>
      <c r="B232" s="2293" t="str">
        <f>+IF(B185="","",B185)</f>
        <v>LLA4ALL</v>
      </c>
      <c r="C232" s="2325" t="str">
        <f t="shared" si="77"/>
        <v>Allemand S4</v>
      </c>
      <c r="D232" s="2213" t="str">
        <f t="shared" si="77"/>
        <v>LOL4B6A
LOL4C6C
LOL4D6A
LOL4DH41
LOL4E4A
LOL4G8A
LOL4H5A</v>
      </c>
      <c r="E232" s="136" t="str">
        <f t="shared" si="77"/>
        <v>UE TRONC COMMUN</v>
      </c>
      <c r="F232" s="2215" t="str">
        <f t="shared" si="77"/>
        <v>UFR COLLEGIUM LLSH</v>
      </c>
      <c r="G232" s="2227" t="str">
        <f t="shared" si="77"/>
        <v>LEA</v>
      </c>
      <c r="H232" s="2217" t="str">
        <f t="shared" si="77"/>
        <v/>
      </c>
      <c r="I232" s="252" t="str">
        <f t="shared" si="77"/>
        <v>2</v>
      </c>
      <c r="J232" s="2327" t="str">
        <f t="shared" si="77"/>
        <v>2</v>
      </c>
      <c r="K232" s="252" t="str">
        <f t="shared" si="77"/>
        <v>FLEURY Alain</v>
      </c>
      <c r="L232" s="252" t="str">
        <f t="shared" si="77"/>
        <v>12</v>
      </c>
      <c r="M232" s="252" t="str">
        <f t="shared" si="77"/>
        <v/>
      </c>
      <c r="N232" s="2328" t="str">
        <f t="shared" si="77"/>
        <v/>
      </c>
      <c r="O232" s="2522"/>
      <c r="P232" s="255">
        <f t="shared" ref="P232" si="90">+IF(P185="","",P185)</f>
        <v>18</v>
      </c>
      <c r="Q232" s="255"/>
      <c r="R232" s="2230" t="str">
        <f t="shared" ref="R232" si="91">+IF(R185="","",R185)</f>
        <v/>
      </c>
      <c r="S232" s="2230" t="str">
        <f t="shared" si="77"/>
        <v/>
      </c>
      <c r="T232" s="231" t="str">
        <f t="shared" si="77"/>
        <v/>
      </c>
      <c r="U232" s="232" t="str">
        <f t="shared" si="77"/>
        <v/>
      </c>
      <c r="V232" s="398">
        <f t="shared" si="77"/>
        <v>1</v>
      </c>
      <c r="W232" s="291" t="str">
        <f t="shared" si="77"/>
        <v>CC</v>
      </c>
      <c r="X232" s="291" t="str">
        <f t="shared" si="77"/>
        <v>écrit et oral</v>
      </c>
      <c r="Y232" s="291" t="str">
        <f t="shared" si="77"/>
        <v>écrit 1h30 + oral 15 min</v>
      </c>
      <c r="Z232" s="292">
        <f t="shared" si="77"/>
        <v>1</v>
      </c>
      <c r="AA232" s="293" t="str">
        <f t="shared" si="77"/>
        <v>CT</v>
      </c>
      <c r="AB232" s="293" t="str">
        <f t="shared" si="77"/>
        <v>écrit</v>
      </c>
      <c r="AC232" s="293" t="str">
        <f t="shared" si="77"/>
        <v>2h00</v>
      </c>
      <c r="AD232" s="859" t="str">
        <f t="shared" si="77"/>
        <v/>
      </c>
      <c r="AE232" s="232" t="str">
        <f>IF(AD232="","",+AD232)</f>
        <v/>
      </c>
      <c r="AF232" s="398">
        <f t="shared" si="77"/>
        <v>1</v>
      </c>
      <c r="AG232" s="291" t="str">
        <f t="shared" si="77"/>
        <v>CT</v>
      </c>
      <c r="AH232" s="291" t="str">
        <f t="shared" si="77"/>
        <v>oral</v>
      </c>
      <c r="AI232" s="291" t="str">
        <f t="shared" si="77"/>
        <v>15 min</v>
      </c>
      <c r="AJ232" s="292">
        <f t="shared" si="77"/>
        <v>1</v>
      </c>
      <c r="AK232" s="293" t="str">
        <f t="shared" si="77"/>
        <v>CT</v>
      </c>
      <c r="AL232" s="293" t="str">
        <f t="shared" si="77"/>
        <v>oral</v>
      </c>
      <c r="AM232" s="293" t="str">
        <f t="shared" si="77"/>
        <v>15 min</v>
      </c>
      <c r="AN232" s="237" t="str">
        <f t="shared" si="77"/>
        <v>L'enseignement d'allemand pour spécialistes des autres disciplines travaille sur toutes les compétences écrites et orales et est organisé par groupes de niveau (A2/2 à B1+).</v>
      </c>
    </row>
    <row r="233" spans="1:560" s="590" customFormat="1" ht="51" x14ac:dyDescent="0.25">
      <c r="A233" s="2335"/>
      <c r="B233" s="2293" t="s">
        <v>530</v>
      </c>
      <c r="C233" s="2336" t="s">
        <v>531</v>
      </c>
      <c r="D233" s="2213" t="s">
        <v>532</v>
      </c>
      <c r="E233" s="136" t="str">
        <f>+IF(E186="","",E186)</f>
        <v>UE TRONC COMMUN</v>
      </c>
      <c r="F233" s="2227" t="s">
        <v>123</v>
      </c>
      <c r="G233" s="2227" t="s">
        <v>51</v>
      </c>
      <c r="H233" s="2337"/>
      <c r="I233" s="581" t="s">
        <v>52</v>
      </c>
      <c r="J233" s="2314" t="s">
        <v>52</v>
      </c>
      <c r="K233" s="581" t="s">
        <v>281</v>
      </c>
      <c r="L233" s="581">
        <v>11</v>
      </c>
      <c r="M233" s="581"/>
      <c r="N233" s="2338"/>
      <c r="O233" s="2524"/>
      <c r="P233" s="228">
        <v>18</v>
      </c>
      <c r="Q233" s="228"/>
      <c r="R233" s="2339"/>
      <c r="S233" s="2339"/>
      <c r="T233" s="231"/>
      <c r="U233" s="880"/>
      <c r="V233" s="398">
        <v>1</v>
      </c>
      <c r="W233" s="291" t="s">
        <v>54</v>
      </c>
      <c r="X233" s="291" t="s">
        <v>126</v>
      </c>
      <c r="Y233" s="291"/>
      <c r="Z233" s="292">
        <v>1</v>
      </c>
      <c r="AA233" s="293" t="s">
        <v>57</v>
      </c>
      <c r="AB233" s="293" t="s">
        <v>127</v>
      </c>
      <c r="AC233" s="293" t="s">
        <v>82</v>
      </c>
      <c r="AD233" s="231"/>
      <c r="AE233" s="232" t="str">
        <f t="shared" ref="AE233:AE235" si="92">IF(AD233="","",+AD233)</f>
        <v/>
      </c>
      <c r="AF233" s="398">
        <v>1</v>
      </c>
      <c r="AG233" s="291" t="s">
        <v>57</v>
      </c>
      <c r="AH233" s="291" t="s">
        <v>127</v>
      </c>
      <c r="AI233" s="291" t="s">
        <v>82</v>
      </c>
      <c r="AJ233" s="292">
        <v>1</v>
      </c>
      <c r="AK233" s="293" t="s">
        <v>57</v>
      </c>
      <c r="AL233" s="293" t="s">
        <v>127</v>
      </c>
      <c r="AM233" s="293" t="s">
        <v>82</v>
      </c>
      <c r="AN233" s="640" t="s">
        <v>135</v>
      </c>
      <c r="AO233" s="587"/>
      <c r="AP233" s="587"/>
      <c r="AQ233" s="587"/>
      <c r="AR233" s="587"/>
      <c r="AS233" s="587"/>
      <c r="AT233" s="587"/>
      <c r="AU233" s="587"/>
      <c r="AV233" s="587"/>
      <c r="AW233" s="587"/>
      <c r="AX233" s="587"/>
      <c r="AY233" s="587"/>
      <c r="AZ233" s="587"/>
      <c r="BA233" s="587"/>
      <c r="BB233" s="587"/>
      <c r="BC233" s="587"/>
      <c r="BD233" s="587"/>
      <c r="BE233" s="587"/>
      <c r="BF233" s="587"/>
      <c r="BG233" s="587"/>
      <c r="BH233" s="587"/>
      <c r="BI233" s="587"/>
      <c r="BJ233" s="587"/>
      <c r="BK233" s="587"/>
      <c r="BL233" s="587"/>
      <c r="BM233" s="587"/>
      <c r="BN233" s="587"/>
      <c r="BO233" s="587"/>
      <c r="BP233" s="587"/>
      <c r="BQ233" s="587"/>
      <c r="BR233" s="587"/>
      <c r="BS233" s="587"/>
      <c r="BT233" s="587"/>
      <c r="BU233" s="587"/>
      <c r="BV233" s="587"/>
      <c r="BW233" s="587"/>
      <c r="BX233" s="587"/>
      <c r="BY233" s="587"/>
      <c r="BZ233" s="587"/>
      <c r="CA233" s="587"/>
      <c r="CB233" s="587"/>
      <c r="CC233" s="587"/>
      <c r="CD233" s="587"/>
      <c r="CE233" s="587"/>
      <c r="CF233" s="587"/>
      <c r="CG233" s="587"/>
      <c r="CH233" s="587"/>
      <c r="CI233" s="587"/>
      <c r="CJ233" s="587"/>
      <c r="CK233" s="587"/>
      <c r="CL233" s="587"/>
      <c r="CM233" s="587"/>
      <c r="CN233" s="587"/>
      <c r="CO233" s="587"/>
      <c r="CP233" s="587"/>
      <c r="CQ233" s="587"/>
      <c r="CR233" s="587"/>
      <c r="CS233" s="587"/>
      <c r="CT233" s="587"/>
      <c r="CU233" s="587"/>
      <c r="CV233" s="587"/>
      <c r="CW233" s="587"/>
      <c r="CX233" s="587"/>
      <c r="CY233" s="587"/>
      <c r="CZ233" s="587"/>
      <c r="DA233" s="587"/>
      <c r="DB233" s="587"/>
      <c r="DC233" s="587"/>
      <c r="DD233" s="587"/>
      <c r="DE233" s="587"/>
      <c r="DF233" s="587"/>
      <c r="DG233" s="587"/>
      <c r="DH233" s="587"/>
      <c r="DI233" s="587"/>
      <c r="DJ233" s="587"/>
      <c r="DK233" s="587"/>
      <c r="DL233" s="588"/>
      <c r="DM233" s="588"/>
      <c r="DN233" s="588"/>
      <c r="DO233" s="588"/>
      <c r="DP233" s="588"/>
      <c r="DQ233" s="588"/>
      <c r="DR233" s="588"/>
      <c r="DS233" s="588"/>
      <c r="DT233" s="588"/>
      <c r="DU233" s="588"/>
      <c r="DV233" s="588"/>
      <c r="DW233" s="588"/>
      <c r="DX233" s="588"/>
      <c r="DY233" s="588"/>
      <c r="DZ233" s="588"/>
      <c r="EA233" s="588"/>
      <c r="EB233" s="588"/>
      <c r="EC233" s="588"/>
      <c r="ED233" s="588"/>
      <c r="EE233" s="588"/>
      <c r="EF233" s="588"/>
      <c r="EG233" s="588"/>
      <c r="EH233" s="588"/>
      <c r="EI233" s="588"/>
      <c r="EJ233" s="588"/>
      <c r="EK233" s="588"/>
      <c r="EL233" s="588"/>
      <c r="EM233" s="588"/>
      <c r="EN233" s="588"/>
      <c r="EO233" s="588"/>
      <c r="EP233" s="588"/>
      <c r="EQ233" s="588"/>
      <c r="ER233" s="588"/>
      <c r="ES233" s="588"/>
      <c r="ET233" s="588"/>
      <c r="EU233" s="588"/>
      <c r="EV233" s="588"/>
      <c r="EW233" s="588"/>
      <c r="EX233" s="588"/>
      <c r="EY233" s="588"/>
      <c r="EZ233" s="588"/>
      <c r="FA233" s="588"/>
      <c r="FB233" s="588"/>
      <c r="FC233" s="588"/>
      <c r="FD233" s="588"/>
      <c r="FE233" s="588"/>
      <c r="FF233" s="588"/>
      <c r="FG233" s="588"/>
      <c r="FH233" s="588"/>
      <c r="FI233" s="588"/>
      <c r="FJ233" s="588"/>
      <c r="FK233" s="588"/>
      <c r="FL233" s="588"/>
      <c r="FM233" s="588"/>
      <c r="FN233" s="588"/>
      <c r="FO233" s="588"/>
      <c r="FP233" s="588"/>
      <c r="FQ233" s="588"/>
      <c r="FR233" s="588"/>
      <c r="FS233" s="588"/>
      <c r="FT233" s="588"/>
      <c r="FU233" s="588"/>
      <c r="FV233" s="588"/>
      <c r="FW233" s="588"/>
      <c r="FX233" s="588"/>
      <c r="FY233" s="588"/>
      <c r="FZ233" s="588"/>
      <c r="GA233" s="588"/>
      <c r="GB233" s="588"/>
      <c r="GC233" s="588"/>
      <c r="GD233" s="588"/>
      <c r="GE233" s="588"/>
      <c r="GF233" s="588"/>
      <c r="GG233" s="588"/>
      <c r="GH233" s="588"/>
      <c r="GI233" s="588"/>
      <c r="GJ233" s="588"/>
      <c r="GK233" s="588"/>
      <c r="GL233" s="588"/>
      <c r="GM233" s="588"/>
      <c r="GN233" s="588"/>
      <c r="GO233" s="588"/>
      <c r="GP233" s="588"/>
      <c r="GQ233" s="588"/>
      <c r="GR233" s="588"/>
      <c r="GS233" s="588"/>
      <c r="GT233" s="588"/>
      <c r="GU233" s="588"/>
      <c r="GV233" s="588"/>
      <c r="GW233" s="588"/>
      <c r="GX233" s="588"/>
      <c r="GY233" s="588"/>
      <c r="GZ233" s="588"/>
      <c r="HA233" s="588"/>
      <c r="HB233" s="588"/>
      <c r="HC233" s="588"/>
      <c r="HD233" s="588"/>
      <c r="HE233" s="588"/>
      <c r="HF233" s="588"/>
      <c r="HG233" s="588"/>
      <c r="HH233" s="588"/>
      <c r="HI233" s="588"/>
      <c r="HJ233" s="588"/>
      <c r="HK233" s="588"/>
      <c r="HL233" s="588"/>
      <c r="HM233" s="588"/>
      <c r="HN233" s="588"/>
      <c r="HO233" s="588"/>
      <c r="HP233" s="588"/>
      <c r="HQ233" s="588"/>
      <c r="HR233" s="588"/>
      <c r="HS233" s="588"/>
      <c r="HT233" s="588"/>
      <c r="HU233" s="588"/>
      <c r="HV233" s="588"/>
      <c r="HW233" s="588"/>
      <c r="HX233" s="589"/>
      <c r="HY233" s="589"/>
      <c r="HZ233" s="589"/>
      <c r="IA233" s="589"/>
      <c r="IB233" s="589"/>
      <c r="IC233" s="589"/>
      <c r="ID233" s="589"/>
      <c r="IE233" s="589"/>
      <c r="IF233" s="589"/>
      <c r="IG233" s="589"/>
      <c r="IH233" s="589"/>
      <c r="II233" s="589"/>
      <c r="IJ233" s="589"/>
      <c r="IK233" s="589"/>
      <c r="IL233" s="589"/>
      <c r="IM233" s="589"/>
      <c r="IN233" s="589"/>
      <c r="IO233" s="589"/>
      <c r="IP233" s="589"/>
      <c r="IQ233" s="589"/>
      <c r="IR233" s="589"/>
      <c r="IS233" s="589"/>
      <c r="IT233" s="589"/>
      <c r="IU233" s="589"/>
      <c r="IV233" s="589"/>
      <c r="IW233" s="589"/>
      <c r="IX233" s="589"/>
      <c r="IY233" s="589"/>
      <c r="IZ233" s="589"/>
      <c r="JA233" s="589"/>
      <c r="JB233" s="589"/>
      <c r="JC233" s="589"/>
      <c r="JD233" s="589"/>
      <c r="JE233" s="589"/>
      <c r="JF233" s="589"/>
      <c r="JG233" s="589"/>
      <c r="JH233" s="589"/>
      <c r="JI233" s="589"/>
      <c r="JJ233" s="589"/>
      <c r="JK233" s="589"/>
      <c r="JL233" s="589"/>
      <c r="JM233" s="589"/>
      <c r="JN233" s="589"/>
      <c r="JO233" s="589"/>
      <c r="JP233" s="589"/>
      <c r="JQ233" s="589"/>
      <c r="JR233" s="589"/>
      <c r="JS233" s="589"/>
      <c r="JT233" s="589"/>
      <c r="JU233" s="589"/>
      <c r="JV233" s="589"/>
      <c r="JW233" s="589"/>
      <c r="JX233" s="589"/>
      <c r="JY233" s="589"/>
      <c r="JZ233" s="589"/>
      <c r="KA233" s="589"/>
      <c r="KB233" s="589"/>
      <c r="KC233" s="589"/>
      <c r="KD233" s="589"/>
      <c r="KE233" s="589"/>
      <c r="KF233" s="589"/>
      <c r="KG233" s="589"/>
      <c r="KH233" s="589"/>
      <c r="KI233" s="589"/>
      <c r="KJ233" s="589"/>
      <c r="KK233" s="589"/>
      <c r="KL233" s="589"/>
      <c r="KM233" s="589"/>
      <c r="KN233" s="589"/>
      <c r="KO233" s="589"/>
      <c r="KP233" s="589"/>
      <c r="KQ233" s="589"/>
      <c r="KR233" s="589"/>
      <c r="KS233" s="589"/>
      <c r="KT233" s="589"/>
      <c r="KU233" s="589"/>
      <c r="KV233" s="589"/>
      <c r="KW233" s="589"/>
      <c r="KX233" s="589"/>
      <c r="KY233" s="589"/>
      <c r="KZ233" s="589"/>
      <c r="LA233" s="589"/>
      <c r="LB233" s="589"/>
      <c r="LC233" s="589"/>
      <c r="LD233" s="589"/>
      <c r="LE233" s="589"/>
      <c r="LF233" s="589"/>
      <c r="LG233" s="589"/>
      <c r="LH233" s="589"/>
      <c r="LI233" s="589"/>
      <c r="LJ233" s="589"/>
      <c r="LK233" s="589"/>
      <c r="LL233" s="589"/>
      <c r="LM233" s="589"/>
      <c r="LN233" s="589"/>
      <c r="LO233" s="589"/>
      <c r="LP233" s="589"/>
      <c r="LQ233" s="589"/>
      <c r="LR233" s="589"/>
      <c r="LS233" s="589"/>
      <c r="LT233" s="589"/>
      <c r="LU233" s="589"/>
      <c r="LV233" s="589"/>
      <c r="LW233" s="589"/>
      <c r="LX233" s="589"/>
      <c r="LY233" s="589"/>
      <c r="LZ233" s="589"/>
      <c r="MA233" s="589"/>
      <c r="MB233" s="589"/>
      <c r="MC233" s="589"/>
      <c r="MD233" s="589"/>
      <c r="ME233" s="589"/>
      <c r="MF233" s="589"/>
      <c r="MG233" s="589"/>
      <c r="MH233" s="589"/>
      <c r="MI233" s="589"/>
      <c r="MJ233" s="589"/>
      <c r="MK233" s="589"/>
      <c r="ML233" s="589"/>
      <c r="MM233" s="589"/>
      <c r="MN233" s="589"/>
      <c r="MO233" s="589"/>
      <c r="MP233" s="589"/>
      <c r="MQ233" s="589"/>
      <c r="MR233" s="589"/>
      <c r="MS233" s="589"/>
      <c r="MT233" s="589"/>
      <c r="MU233" s="589"/>
      <c r="MV233" s="589"/>
      <c r="MW233" s="589"/>
      <c r="MX233" s="589"/>
      <c r="MY233" s="589"/>
      <c r="MZ233" s="589"/>
      <c r="NA233" s="589"/>
      <c r="NB233" s="589"/>
      <c r="NC233" s="589"/>
      <c r="ND233" s="589"/>
      <c r="NE233" s="589"/>
      <c r="NF233" s="589"/>
      <c r="NG233" s="589"/>
      <c r="NH233" s="589"/>
      <c r="NI233" s="589"/>
      <c r="NJ233" s="589"/>
      <c r="NK233" s="589"/>
      <c r="NL233" s="589"/>
      <c r="NM233" s="589"/>
      <c r="NN233" s="589"/>
      <c r="NO233" s="589"/>
      <c r="NP233" s="589"/>
      <c r="NQ233" s="589"/>
      <c r="NR233" s="589"/>
      <c r="NS233" s="589"/>
      <c r="NT233" s="589"/>
      <c r="NU233" s="589"/>
      <c r="NV233" s="589"/>
      <c r="NW233" s="589"/>
      <c r="NX233" s="589"/>
      <c r="NY233" s="589"/>
      <c r="NZ233" s="589"/>
      <c r="OA233" s="589"/>
      <c r="OB233" s="589"/>
      <c r="OC233" s="589"/>
      <c r="OD233" s="589"/>
      <c r="OE233" s="589"/>
      <c r="OF233" s="589"/>
      <c r="OG233" s="589"/>
      <c r="OH233" s="589"/>
      <c r="OI233" s="589"/>
      <c r="OJ233" s="589"/>
      <c r="OK233" s="589"/>
      <c r="OL233" s="589"/>
      <c r="OM233" s="589"/>
      <c r="ON233" s="589"/>
      <c r="OO233" s="589"/>
      <c r="OP233" s="589"/>
      <c r="OQ233" s="589"/>
      <c r="OR233" s="589"/>
      <c r="OS233" s="589"/>
      <c r="OT233" s="589"/>
      <c r="OU233" s="589"/>
      <c r="OV233" s="589"/>
      <c r="OW233" s="589"/>
      <c r="OX233" s="589"/>
      <c r="OY233" s="589"/>
      <c r="OZ233" s="589"/>
      <c r="PA233" s="589"/>
      <c r="PB233" s="589"/>
      <c r="PC233" s="589"/>
      <c r="PD233" s="589"/>
      <c r="PE233" s="589"/>
      <c r="PF233" s="589"/>
      <c r="PG233" s="589"/>
      <c r="PH233" s="589"/>
      <c r="PI233" s="589"/>
      <c r="PJ233" s="589"/>
      <c r="PK233" s="589"/>
      <c r="PL233" s="589"/>
      <c r="PM233" s="589"/>
      <c r="PN233" s="589"/>
      <c r="PO233" s="589"/>
      <c r="PP233" s="589"/>
      <c r="PQ233" s="589"/>
      <c r="PR233" s="589"/>
      <c r="PS233" s="589"/>
      <c r="PT233" s="589"/>
      <c r="PU233" s="589"/>
      <c r="PV233" s="589"/>
      <c r="PW233" s="589"/>
      <c r="PX233" s="589"/>
      <c r="PY233" s="589"/>
      <c r="PZ233" s="589"/>
      <c r="QA233" s="589"/>
      <c r="QB233" s="589"/>
      <c r="QC233" s="589"/>
      <c r="QD233" s="589"/>
      <c r="QE233" s="589"/>
      <c r="QF233" s="589"/>
      <c r="QG233" s="589"/>
      <c r="QH233" s="589"/>
      <c r="QI233" s="589"/>
      <c r="QJ233" s="589"/>
      <c r="QK233" s="589"/>
      <c r="QL233" s="589"/>
      <c r="QM233" s="589"/>
      <c r="QN233" s="589"/>
      <c r="QO233" s="589"/>
      <c r="QP233" s="589"/>
      <c r="QQ233" s="589"/>
      <c r="QR233" s="589"/>
      <c r="QS233" s="589"/>
      <c r="QT233" s="589"/>
      <c r="QU233" s="589"/>
      <c r="QV233" s="589"/>
      <c r="QW233" s="589"/>
      <c r="QX233" s="589"/>
      <c r="QY233" s="589"/>
      <c r="QZ233" s="589"/>
      <c r="RA233" s="589"/>
      <c r="RB233" s="589"/>
      <c r="RC233" s="589"/>
      <c r="RD233" s="589"/>
      <c r="RE233" s="589"/>
      <c r="RF233" s="589"/>
      <c r="RG233" s="589"/>
      <c r="RH233" s="589"/>
      <c r="RI233" s="589"/>
      <c r="RJ233" s="589"/>
      <c r="RK233" s="589"/>
      <c r="RL233" s="589"/>
      <c r="RM233" s="589"/>
      <c r="RN233" s="589"/>
      <c r="RO233" s="589"/>
      <c r="RP233" s="589"/>
      <c r="RQ233" s="589"/>
      <c r="RR233" s="589"/>
      <c r="RS233" s="589"/>
      <c r="RT233" s="589"/>
      <c r="RU233" s="589"/>
      <c r="RV233" s="589"/>
      <c r="RW233" s="589"/>
      <c r="RX233" s="589"/>
      <c r="RY233" s="589"/>
      <c r="RZ233" s="589"/>
      <c r="SA233" s="589"/>
      <c r="SB233" s="589"/>
      <c r="SC233" s="589"/>
      <c r="SD233" s="589"/>
      <c r="SE233" s="589"/>
      <c r="SF233" s="589"/>
      <c r="SG233" s="589"/>
      <c r="SH233" s="589"/>
      <c r="SI233" s="589"/>
      <c r="SJ233" s="589"/>
      <c r="SK233" s="589"/>
      <c r="SL233" s="589"/>
      <c r="SM233" s="589"/>
      <c r="SN233" s="589"/>
      <c r="SO233" s="589"/>
      <c r="SP233" s="589"/>
      <c r="SQ233" s="589"/>
      <c r="SR233" s="589"/>
      <c r="SS233" s="589"/>
      <c r="ST233" s="589"/>
      <c r="SU233" s="589"/>
      <c r="SV233" s="589"/>
      <c r="SW233" s="589"/>
      <c r="SX233" s="589"/>
      <c r="SY233" s="589"/>
      <c r="SZ233" s="589"/>
      <c r="TA233" s="589"/>
      <c r="TB233" s="589"/>
      <c r="TC233" s="589"/>
      <c r="TD233" s="589"/>
      <c r="TE233" s="589"/>
      <c r="TF233" s="589"/>
      <c r="TG233" s="589"/>
      <c r="TH233" s="589"/>
      <c r="TI233" s="589"/>
      <c r="TJ233" s="589"/>
      <c r="TK233" s="589"/>
      <c r="TL233" s="589"/>
      <c r="TM233" s="589"/>
      <c r="TN233" s="589"/>
      <c r="TO233" s="589"/>
      <c r="TP233" s="589"/>
      <c r="TQ233" s="589"/>
      <c r="TR233" s="589"/>
      <c r="TS233" s="589"/>
      <c r="TT233" s="589"/>
      <c r="TU233" s="589"/>
      <c r="TV233" s="589"/>
      <c r="TW233" s="589"/>
      <c r="TX233" s="589"/>
      <c r="TY233" s="589"/>
      <c r="TZ233" s="589"/>
      <c r="UA233" s="589"/>
      <c r="UB233" s="589"/>
      <c r="UC233" s="589"/>
      <c r="UD233" s="589"/>
      <c r="UE233" s="589"/>
      <c r="UF233" s="589"/>
      <c r="UG233" s="589"/>
      <c r="UH233" s="589"/>
      <c r="UI233" s="589"/>
      <c r="UJ233" s="589"/>
      <c r="UK233" s="589"/>
      <c r="UL233" s="589"/>
      <c r="UM233" s="589"/>
      <c r="UN233" s="589"/>
    </row>
    <row r="234" spans="1:560" s="590" customFormat="1" ht="30.75" customHeight="1" x14ac:dyDescent="0.25">
      <c r="A234" s="2335" t="str">
        <f>+IF(A187="","",A187)</f>
        <v/>
      </c>
      <c r="B234" s="2293" t="str">
        <f>+IF(B187="","",B187)</f>
        <v>LLA4G90</v>
      </c>
      <c r="C234" s="2336" t="str">
        <f>+IF(C187="","",C187)</f>
        <v xml:space="preserve">Français : Grammaire 2 </v>
      </c>
      <c r="D234" s="2213" t="str">
        <f>+IF(D187="","",D187)</f>
        <v/>
      </c>
      <c r="E234" s="136" t="str">
        <f>+IF(E187="","",E187)</f>
        <v>UE TRONC COMMUN</v>
      </c>
      <c r="F234" s="2227" t="str">
        <f t="shared" ref="F234:AN234" si="93">+IF(F187="","",F187)</f>
        <v>L2 LLCER</v>
      </c>
      <c r="G234" s="2227" t="str">
        <f t="shared" si="93"/>
        <v>LLCER</v>
      </c>
      <c r="H234" s="2337" t="str">
        <f t="shared" si="93"/>
        <v/>
      </c>
      <c r="I234" s="581">
        <f t="shared" si="93"/>
        <v>2</v>
      </c>
      <c r="J234" s="2314">
        <f t="shared" si="93"/>
        <v>2</v>
      </c>
      <c r="K234" s="581" t="str">
        <f t="shared" si="93"/>
        <v>SERPOLLET Noëlle
NATANSON Brigitte</v>
      </c>
      <c r="L234" s="581" t="str">
        <f t="shared" si="93"/>
        <v>09</v>
      </c>
      <c r="M234" s="581" t="str">
        <f t="shared" si="93"/>
        <v/>
      </c>
      <c r="N234" s="2338" t="str">
        <f t="shared" si="93"/>
        <v/>
      </c>
      <c r="O234" s="2524"/>
      <c r="P234" s="228">
        <f t="shared" ref="P234" si="94">+IF(P187="","",P187)</f>
        <v>15</v>
      </c>
      <c r="Q234" s="228"/>
      <c r="R234" s="2339" t="str">
        <f t="shared" ref="R234" si="95">+IF(R187="","",R187)</f>
        <v/>
      </c>
      <c r="S234" s="2339" t="str">
        <f t="shared" si="93"/>
        <v/>
      </c>
      <c r="T234" s="231" t="str">
        <f t="shared" si="93"/>
        <v/>
      </c>
      <c r="U234" s="232" t="str">
        <f t="shared" si="93"/>
        <v/>
      </c>
      <c r="V234" s="398">
        <f t="shared" si="93"/>
        <v>1</v>
      </c>
      <c r="W234" s="291" t="str">
        <f t="shared" si="93"/>
        <v>CC</v>
      </c>
      <c r="X234" s="291" t="str">
        <f t="shared" si="93"/>
        <v>écrit et oral</v>
      </c>
      <c r="Y234" s="291" t="str">
        <f t="shared" si="93"/>
        <v/>
      </c>
      <c r="Z234" s="292">
        <f t="shared" si="93"/>
        <v>1</v>
      </c>
      <c r="AA234" s="293" t="str">
        <f t="shared" si="93"/>
        <v>CT</v>
      </c>
      <c r="AB234" s="293" t="str">
        <f t="shared" si="93"/>
        <v>écrit</v>
      </c>
      <c r="AC234" s="293" t="str">
        <f t="shared" si="93"/>
        <v>2h00</v>
      </c>
      <c r="AD234" s="859" t="str">
        <f t="shared" si="93"/>
        <v/>
      </c>
      <c r="AE234" s="232" t="str">
        <f t="shared" si="92"/>
        <v/>
      </c>
      <c r="AF234" s="398">
        <f t="shared" si="93"/>
        <v>1</v>
      </c>
      <c r="AG234" s="291" t="str">
        <f t="shared" si="93"/>
        <v>CT</v>
      </c>
      <c r="AH234" s="291" t="str">
        <f t="shared" si="93"/>
        <v>écrit</v>
      </c>
      <c r="AI234" s="291" t="str">
        <f t="shared" si="93"/>
        <v>2h00</v>
      </c>
      <c r="AJ234" s="292">
        <f t="shared" si="93"/>
        <v>1</v>
      </c>
      <c r="AK234" s="293" t="str">
        <f t="shared" si="93"/>
        <v>CT</v>
      </c>
      <c r="AL234" s="293" t="str">
        <f t="shared" si="93"/>
        <v>écrit</v>
      </c>
      <c r="AM234" s="293" t="str">
        <f t="shared" si="93"/>
        <v>2h00</v>
      </c>
      <c r="AN234" s="640" t="str">
        <f t="shared" si="93"/>
        <v/>
      </c>
      <c r="AO234" s="587"/>
      <c r="AP234" s="587"/>
      <c r="AQ234" s="587"/>
      <c r="AR234" s="587"/>
      <c r="AS234" s="587"/>
      <c r="AT234" s="587"/>
      <c r="AU234" s="587"/>
      <c r="AV234" s="587"/>
      <c r="AW234" s="587"/>
      <c r="AX234" s="587"/>
      <c r="AY234" s="587"/>
      <c r="AZ234" s="587"/>
      <c r="BA234" s="587"/>
      <c r="BB234" s="587"/>
      <c r="BC234" s="587"/>
      <c r="BD234" s="587"/>
      <c r="BE234" s="587"/>
      <c r="BF234" s="587"/>
      <c r="BG234" s="587"/>
      <c r="BH234" s="587"/>
      <c r="BI234" s="587"/>
      <c r="BJ234" s="587"/>
      <c r="BK234" s="587"/>
      <c r="BL234" s="587"/>
      <c r="BM234" s="587"/>
      <c r="BN234" s="587"/>
      <c r="BO234" s="587"/>
      <c r="BP234" s="587"/>
      <c r="BQ234" s="587"/>
      <c r="BR234" s="587"/>
      <c r="BS234" s="587"/>
      <c r="BT234" s="587"/>
      <c r="BU234" s="587"/>
      <c r="BV234" s="587"/>
      <c r="BW234" s="587"/>
      <c r="BX234" s="587"/>
      <c r="BY234" s="587"/>
      <c r="BZ234" s="587"/>
      <c r="CA234" s="587"/>
      <c r="CB234" s="587"/>
      <c r="CC234" s="587"/>
      <c r="CD234" s="587"/>
      <c r="CE234" s="587"/>
      <c r="CF234" s="587"/>
      <c r="CG234" s="587"/>
      <c r="CH234" s="587"/>
      <c r="CI234" s="587"/>
      <c r="CJ234" s="587"/>
      <c r="CK234" s="587"/>
      <c r="CL234" s="587"/>
      <c r="CM234" s="587"/>
      <c r="CN234" s="587"/>
      <c r="CO234" s="587"/>
      <c r="CP234" s="587"/>
      <c r="CQ234" s="587"/>
      <c r="CR234" s="587"/>
      <c r="CS234" s="587"/>
      <c r="CT234" s="587"/>
      <c r="CU234" s="587"/>
      <c r="CV234" s="587"/>
      <c r="CW234" s="587"/>
      <c r="CX234" s="587"/>
      <c r="CY234" s="587"/>
      <c r="CZ234" s="587"/>
      <c r="DA234" s="587"/>
      <c r="DB234" s="587"/>
      <c r="DC234" s="587"/>
      <c r="DD234" s="587"/>
      <c r="DE234" s="587"/>
      <c r="DF234" s="587"/>
      <c r="DG234" s="587"/>
      <c r="DH234" s="587"/>
      <c r="DI234" s="587"/>
      <c r="DJ234" s="587"/>
      <c r="DK234" s="587"/>
      <c r="DL234" s="588"/>
      <c r="DM234" s="588"/>
      <c r="DN234" s="588"/>
      <c r="DO234" s="588"/>
      <c r="DP234" s="588"/>
      <c r="DQ234" s="588"/>
      <c r="DR234" s="588"/>
      <c r="DS234" s="588"/>
      <c r="DT234" s="588"/>
      <c r="DU234" s="588"/>
      <c r="DV234" s="588"/>
      <c r="DW234" s="588"/>
      <c r="DX234" s="588"/>
      <c r="DY234" s="588"/>
      <c r="DZ234" s="588"/>
      <c r="EA234" s="588"/>
      <c r="EB234" s="588"/>
      <c r="EC234" s="588"/>
      <c r="ED234" s="588"/>
      <c r="EE234" s="588"/>
      <c r="EF234" s="588"/>
      <c r="EG234" s="588"/>
      <c r="EH234" s="588"/>
      <c r="EI234" s="588"/>
      <c r="EJ234" s="588"/>
      <c r="EK234" s="588"/>
      <c r="EL234" s="588"/>
      <c r="EM234" s="588"/>
      <c r="EN234" s="588"/>
      <c r="EO234" s="588"/>
      <c r="EP234" s="588"/>
      <c r="EQ234" s="588"/>
      <c r="ER234" s="588"/>
      <c r="ES234" s="588"/>
      <c r="ET234" s="588"/>
      <c r="EU234" s="588"/>
      <c r="EV234" s="588"/>
      <c r="EW234" s="588"/>
      <c r="EX234" s="588"/>
      <c r="EY234" s="588"/>
      <c r="EZ234" s="588"/>
      <c r="FA234" s="588"/>
      <c r="FB234" s="588"/>
      <c r="FC234" s="588"/>
      <c r="FD234" s="588"/>
      <c r="FE234" s="588"/>
      <c r="FF234" s="588"/>
      <c r="FG234" s="588"/>
      <c r="FH234" s="588"/>
      <c r="FI234" s="588"/>
      <c r="FJ234" s="588"/>
      <c r="FK234" s="588"/>
      <c r="FL234" s="588"/>
      <c r="FM234" s="588"/>
      <c r="FN234" s="588"/>
      <c r="FO234" s="588"/>
      <c r="FP234" s="588"/>
      <c r="FQ234" s="588"/>
      <c r="FR234" s="588"/>
      <c r="FS234" s="588"/>
      <c r="FT234" s="588"/>
      <c r="FU234" s="588"/>
      <c r="FV234" s="588"/>
      <c r="FW234" s="588"/>
      <c r="FX234" s="588"/>
      <c r="FY234" s="588"/>
      <c r="FZ234" s="588"/>
      <c r="GA234" s="588"/>
      <c r="GB234" s="588"/>
      <c r="GC234" s="588"/>
      <c r="GD234" s="588"/>
      <c r="GE234" s="588"/>
      <c r="GF234" s="588"/>
      <c r="GG234" s="588"/>
      <c r="GH234" s="588"/>
      <c r="GI234" s="588"/>
      <c r="GJ234" s="588"/>
      <c r="GK234" s="588"/>
      <c r="GL234" s="588"/>
      <c r="GM234" s="588"/>
      <c r="GN234" s="588"/>
      <c r="GO234" s="588"/>
      <c r="GP234" s="588"/>
      <c r="GQ234" s="588"/>
      <c r="GR234" s="588"/>
      <c r="GS234" s="588"/>
      <c r="GT234" s="588"/>
      <c r="GU234" s="588"/>
      <c r="GV234" s="588"/>
      <c r="GW234" s="588"/>
      <c r="GX234" s="588"/>
      <c r="GY234" s="588"/>
      <c r="GZ234" s="588"/>
      <c r="HA234" s="588"/>
      <c r="HB234" s="588"/>
      <c r="HC234" s="588"/>
      <c r="HD234" s="588"/>
      <c r="HE234" s="588"/>
      <c r="HF234" s="588"/>
      <c r="HG234" s="588"/>
      <c r="HH234" s="588"/>
      <c r="HI234" s="588"/>
      <c r="HJ234" s="588"/>
      <c r="HK234" s="588"/>
      <c r="HL234" s="588"/>
      <c r="HM234" s="588"/>
      <c r="HN234" s="588"/>
      <c r="HO234" s="588"/>
      <c r="HP234" s="588"/>
      <c r="HQ234" s="588"/>
      <c r="HR234" s="588"/>
      <c r="HS234" s="588"/>
      <c r="HT234" s="588"/>
      <c r="HU234" s="588"/>
      <c r="HV234" s="588"/>
      <c r="HW234" s="588"/>
      <c r="HX234" s="589"/>
      <c r="HY234" s="589"/>
      <c r="HZ234" s="589"/>
      <c r="IA234" s="589"/>
      <c r="IB234" s="589"/>
      <c r="IC234" s="589"/>
      <c r="ID234" s="589"/>
      <c r="IE234" s="589"/>
      <c r="IF234" s="589"/>
      <c r="IG234" s="589"/>
      <c r="IH234" s="589"/>
      <c r="II234" s="589"/>
      <c r="IJ234" s="589"/>
      <c r="IK234" s="589"/>
      <c r="IL234" s="589"/>
      <c r="IM234" s="589"/>
      <c r="IN234" s="589"/>
      <c r="IO234" s="589"/>
      <c r="IP234" s="589"/>
      <c r="IQ234" s="589"/>
      <c r="IR234" s="589"/>
      <c r="IS234" s="589"/>
      <c r="IT234" s="589"/>
      <c r="IU234" s="589"/>
      <c r="IV234" s="589"/>
      <c r="IW234" s="589"/>
      <c r="IX234" s="589"/>
      <c r="IY234" s="589"/>
      <c r="IZ234" s="589"/>
      <c r="JA234" s="589"/>
      <c r="JB234" s="589"/>
      <c r="JC234" s="589"/>
      <c r="JD234" s="589"/>
      <c r="JE234" s="589"/>
      <c r="JF234" s="589"/>
      <c r="JG234" s="589"/>
      <c r="JH234" s="589"/>
      <c r="JI234" s="589"/>
      <c r="JJ234" s="589"/>
      <c r="JK234" s="589"/>
      <c r="JL234" s="589"/>
      <c r="JM234" s="589"/>
      <c r="JN234" s="589"/>
      <c r="JO234" s="589"/>
      <c r="JP234" s="589"/>
      <c r="JQ234" s="589"/>
      <c r="JR234" s="589"/>
      <c r="JS234" s="589"/>
      <c r="JT234" s="589"/>
      <c r="JU234" s="589"/>
      <c r="JV234" s="589"/>
      <c r="JW234" s="589"/>
      <c r="JX234" s="589"/>
      <c r="JY234" s="589"/>
      <c r="JZ234" s="589"/>
      <c r="KA234" s="589"/>
      <c r="KB234" s="589"/>
      <c r="KC234" s="589"/>
      <c r="KD234" s="589"/>
      <c r="KE234" s="589"/>
      <c r="KF234" s="589"/>
      <c r="KG234" s="589"/>
      <c r="KH234" s="589"/>
      <c r="KI234" s="589"/>
      <c r="KJ234" s="589"/>
      <c r="KK234" s="589"/>
      <c r="KL234" s="589"/>
      <c r="KM234" s="589"/>
      <c r="KN234" s="589"/>
      <c r="KO234" s="589"/>
      <c r="KP234" s="589"/>
      <c r="KQ234" s="589"/>
      <c r="KR234" s="589"/>
      <c r="KS234" s="589"/>
      <c r="KT234" s="589"/>
      <c r="KU234" s="589"/>
      <c r="KV234" s="589"/>
      <c r="KW234" s="589"/>
      <c r="KX234" s="589"/>
      <c r="KY234" s="589"/>
      <c r="KZ234" s="589"/>
      <c r="LA234" s="589"/>
      <c r="LB234" s="589"/>
      <c r="LC234" s="589"/>
      <c r="LD234" s="589"/>
      <c r="LE234" s="589"/>
      <c r="LF234" s="589"/>
      <c r="LG234" s="589"/>
      <c r="LH234" s="589"/>
      <c r="LI234" s="589"/>
      <c r="LJ234" s="589"/>
      <c r="LK234" s="589"/>
      <c r="LL234" s="589"/>
      <c r="LM234" s="589"/>
      <c r="LN234" s="589"/>
      <c r="LO234" s="589"/>
      <c r="LP234" s="589"/>
      <c r="LQ234" s="589"/>
      <c r="LR234" s="589"/>
      <c r="LS234" s="589"/>
      <c r="LT234" s="589"/>
      <c r="LU234" s="589"/>
      <c r="LV234" s="589"/>
      <c r="LW234" s="589"/>
      <c r="LX234" s="589"/>
      <c r="LY234" s="589"/>
      <c r="LZ234" s="589"/>
      <c r="MA234" s="589"/>
      <c r="MB234" s="589"/>
      <c r="MC234" s="589"/>
      <c r="MD234" s="589"/>
      <c r="ME234" s="589"/>
      <c r="MF234" s="589"/>
      <c r="MG234" s="589"/>
      <c r="MH234" s="589"/>
      <c r="MI234" s="589"/>
      <c r="MJ234" s="589"/>
      <c r="MK234" s="589"/>
      <c r="ML234" s="589"/>
      <c r="MM234" s="589"/>
      <c r="MN234" s="589"/>
      <c r="MO234" s="589"/>
      <c r="MP234" s="589"/>
      <c r="MQ234" s="589"/>
      <c r="MR234" s="589"/>
      <c r="MS234" s="589"/>
      <c r="MT234" s="589"/>
      <c r="MU234" s="589"/>
      <c r="MV234" s="589"/>
      <c r="MW234" s="589"/>
      <c r="MX234" s="589"/>
      <c r="MY234" s="589"/>
      <c r="MZ234" s="589"/>
      <c r="NA234" s="589"/>
      <c r="NB234" s="589"/>
      <c r="NC234" s="589"/>
      <c r="ND234" s="589"/>
      <c r="NE234" s="589"/>
      <c r="NF234" s="589"/>
      <c r="NG234" s="589"/>
      <c r="NH234" s="589"/>
      <c r="NI234" s="589"/>
      <c r="NJ234" s="589"/>
      <c r="NK234" s="589"/>
      <c r="NL234" s="589"/>
      <c r="NM234" s="589"/>
      <c r="NN234" s="589"/>
      <c r="NO234" s="589"/>
      <c r="NP234" s="589"/>
      <c r="NQ234" s="589"/>
      <c r="NR234" s="589"/>
      <c r="NS234" s="589"/>
      <c r="NT234" s="589"/>
      <c r="NU234" s="589"/>
      <c r="NV234" s="589"/>
      <c r="NW234" s="589"/>
      <c r="NX234" s="589"/>
      <c r="NY234" s="589"/>
      <c r="NZ234" s="589"/>
      <c r="OA234" s="589"/>
      <c r="OB234" s="589"/>
      <c r="OC234" s="589"/>
      <c r="OD234" s="589"/>
      <c r="OE234" s="589"/>
      <c r="OF234" s="589"/>
      <c r="OG234" s="589"/>
      <c r="OH234" s="589"/>
      <c r="OI234" s="589"/>
      <c r="OJ234" s="589"/>
      <c r="OK234" s="589"/>
      <c r="OL234" s="589"/>
      <c r="OM234" s="589"/>
      <c r="ON234" s="589"/>
      <c r="OO234" s="589"/>
      <c r="OP234" s="589"/>
      <c r="OQ234" s="589"/>
      <c r="OR234" s="589"/>
      <c r="OS234" s="589"/>
      <c r="OT234" s="589"/>
      <c r="OU234" s="589"/>
      <c r="OV234" s="589"/>
      <c r="OW234" s="589"/>
      <c r="OX234" s="589"/>
      <c r="OY234" s="589"/>
      <c r="OZ234" s="589"/>
      <c r="PA234" s="589"/>
      <c r="PB234" s="589"/>
      <c r="PC234" s="589"/>
      <c r="PD234" s="589"/>
      <c r="PE234" s="589"/>
      <c r="PF234" s="589"/>
      <c r="PG234" s="589"/>
      <c r="PH234" s="589"/>
      <c r="PI234" s="589"/>
      <c r="PJ234" s="589"/>
      <c r="PK234" s="589"/>
      <c r="PL234" s="589"/>
      <c r="PM234" s="589"/>
      <c r="PN234" s="589"/>
      <c r="PO234" s="589"/>
      <c r="PP234" s="589"/>
      <c r="PQ234" s="589"/>
      <c r="PR234" s="589"/>
      <c r="PS234" s="589"/>
      <c r="PT234" s="589"/>
      <c r="PU234" s="589"/>
      <c r="PV234" s="589"/>
      <c r="PW234" s="589"/>
      <c r="PX234" s="589"/>
      <c r="PY234" s="589"/>
      <c r="PZ234" s="589"/>
      <c r="QA234" s="589"/>
      <c r="QB234" s="589"/>
      <c r="QC234" s="589"/>
      <c r="QD234" s="589"/>
      <c r="QE234" s="589"/>
      <c r="QF234" s="589"/>
      <c r="QG234" s="589"/>
      <c r="QH234" s="589"/>
      <c r="QI234" s="589"/>
      <c r="QJ234" s="589"/>
      <c r="QK234" s="589"/>
      <c r="QL234" s="589"/>
      <c r="QM234" s="589"/>
      <c r="QN234" s="589"/>
      <c r="QO234" s="589"/>
      <c r="QP234" s="589"/>
      <c r="QQ234" s="589"/>
      <c r="QR234" s="589"/>
      <c r="QS234" s="589"/>
      <c r="QT234" s="589"/>
      <c r="QU234" s="589"/>
      <c r="QV234" s="589"/>
      <c r="QW234" s="589"/>
      <c r="QX234" s="589"/>
      <c r="QY234" s="589"/>
      <c r="QZ234" s="589"/>
      <c r="RA234" s="589"/>
      <c r="RB234" s="589"/>
      <c r="RC234" s="589"/>
      <c r="RD234" s="589"/>
      <c r="RE234" s="589"/>
      <c r="RF234" s="589"/>
      <c r="RG234" s="589"/>
      <c r="RH234" s="589"/>
      <c r="RI234" s="589"/>
      <c r="RJ234" s="589"/>
      <c r="RK234" s="589"/>
      <c r="RL234" s="589"/>
      <c r="RM234" s="589"/>
      <c r="RN234" s="589"/>
      <c r="RO234" s="589"/>
      <c r="RP234" s="589"/>
      <c r="RQ234" s="589"/>
      <c r="RR234" s="589"/>
      <c r="RS234" s="589"/>
      <c r="RT234" s="589"/>
      <c r="RU234" s="589"/>
      <c r="RV234" s="589"/>
      <c r="RW234" s="589"/>
      <c r="RX234" s="589"/>
      <c r="RY234" s="589"/>
      <c r="RZ234" s="589"/>
      <c r="SA234" s="589"/>
      <c r="SB234" s="589"/>
      <c r="SC234" s="589"/>
      <c r="SD234" s="589"/>
      <c r="SE234" s="589"/>
      <c r="SF234" s="589"/>
      <c r="SG234" s="589"/>
      <c r="SH234" s="589"/>
      <c r="SI234" s="589"/>
      <c r="SJ234" s="589"/>
      <c r="SK234" s="589"/>
      <c r="SL234" s="589"/>
      <c r="SM234" s="589"/>
      <c r="SN234" s="589"/>
      <c r="SO234" s="589"/>
      <c r="SP234" s="589"/>
      <c r="SQ234" s="589"/>
      <c r="SR234" s="589"/>
      <c r="SS234" s="589"/>
      <c r="ST234" s="589"/>
      <c r="SU234" s="589"/>
      <c r="SV234" s="589"/>
      <c r="SW234" s="589"/>
      <c r="SX234" s="589"/>
      <c r="SY234" s="589"/>
      <c r="SZ234" s="589"/>
      <c r="TA234" s="589"/>
      <c r="TB234" s="589"/>
      <c r="TC234" s="589"/>
      <c r="TD234" s="589"/>
      <c r="TE234" s="589"/>
      <c r="TF234" s="589"/>
      <c r="TG234" s="589"/>
      <c r="TH234" s="589"/>
      <c r="TI234" s="589"/>
      <c r="TJ234" s="589"/>
      <c r="TK234" s="589"/>
      <c r="TL234" s="589"/>
      <c r="TM234" s="589"/>
      <c r="TN234" s="589"/>
      <c r="TO234" s="589"/>
      <c r="TP234" s="589"/>
      <c r="TQ234" s="589"/>
      <c r="TR234" s="589"/>
      <c r="TS234" s="589"/>
      <c r="TT234" s="589"/>
      <c r="TU234" s="589"/>
      <c r="TV234" s="589"/>
      <c r="TW234" s="589"/>
      <c r="TX234" s="589"/>
      <c r="TY234" s="589"/>
      <c r="TZ234" s="589"/>
      <c r="UA234" s="589"/>
      <c r="UB234" s="589"/>
      <c r="UC234" s="589"/>
      <c r="UD234" s="589"/>
      <c r="UE234" s="589"/>
      <c r="UF234" s="589"/>
      <c r="UG234" s="589"/>
      <c r="UH234" s="589"/>
      <c r="UI234" s="589"/>
      <c r="UJ234" s="589"/>
      <c r="UK234" s="589"/>
      <c r="UL234" s="589"/>
      <c r="UM234" s="589"/>
      <c r="UN234" s="589"/>
    </row>
    <row r="235" spans="1:560" s="590" customFormat="1" ht="30.75" customHeight="1" x14ac:dyDescent="0.25">
      <c r="A235" s="2335"/>
      <c r="B235" s="2293" t="s">
        <v>533</v>
      </c>
      <c r="C235" s="2392" t="s">
        <v>534</v>
      </c>
      <c r="D235" s="2213" t="s">
        <v>533</v>
      </c>
      <c r="E235" s="136" t="s">
        <v>535</v>
      </c>
      <c r="F235" s="2227" t="s">
        <v>536</v>
      </c>
      <c r="G235" s="2227" t="s">
        <v>286</v>
      </c>
      <c r="H235" s="2337"/>
      <c r="I235" s="581">
        <v>2</v>
      </c>
      <c r="J235" s="2314">
        <v>2</v>
      </c>
      <c r="K235" s="581" t="s">
        <v>288</v>
      </c>
      <c r="L235" s="581" t="str">
        <f>"08"</f>
        <v>08</v>
      </c>
      <c r="M235" s="581"/>
      <c r="N235" s="2338"/>
      <c r="O235" s="2524"/>
      <c r="P235" s="228">
        <v>24</v>
      </c>
      <c r="Q235" s="228"/>
      <c r="R235" s="2339"/>
      <c r="S235" s="2339"/>
      <c r="T235" s="231"/>
      <c r="U235" s="880"/>
      <c r="V235" s="398">
        <v>1</v>
      </c>
      <c r="W235" s="291" t="s">
        <v>54</v>
      </c>
      <c r="X235" s="291"/>
      <c r="Y235" s="291"/>
      <c r="Z235" s="292">
        <v>1</v>
      </c>
      <c r="AA235" s="293" t="s">
        <v>57</v>
      </c>
      <c r="AB235" s="293" t="s">
        <v>55</v>
      </c>
      <c r="AC235" s="293" t="s">
        <v>82</v>
      </c>
      <c r="AD235" s="231"/>
      <c r="AE235" s="232" t="str">
        <f t="shared" si="92"/>
        <v/>
      </c>
      <c r="AF235" s="398">
        <v>1</v>
      </c>
      <c r="AG235" s="291" t="s">
        <v>57</v>
      </c>
      <c r="AH235" s="291" t="s">
        <v>55</v>
      </c>
      <c r="AI235" s="291" t="s">
        <v>82</v>
      </c>
      <c r="AJ235" s="292">
        <v>1</v>
      </c>
      <c r="AK235" s="293" t="s">
        <v>57</v>
      </c>
      <c r="AL235" s="293" t="s">
        <v>55</v>
      </c>
      <c r="AM235" s="293" t="s">
        <v>82</v>
      </c>
      <c r="AN235" s="640" t="s">
        <v>538</v>
      </c>
      <c r="AO235" s="587"/>
      <c r="AP235" s="587"/>
      <c r="AQ235" s="587"/>
      <c r="AR235" s="587"/>
      <c r="AS235" s="587"/>
      <c r="AT235" s="587"/>
      <c r="AU235" s="587"/>
      <c r="AV235" s="587"/>
      <c r="AW235" s="587"/>
      <c r="AX235" s="587"/>
      <c r="AY235" s="587"/>
      <c r="AZ235" s="587"/>
      <c r="BA235" s="587"/>
      <c r="BB235" s="587"/>
      <c r="BC235" s="587"/>
      <c r="BD235" s="587"/>
      <c r="BE235" s="587"/>
      <c r="BF235" s="587"/>
      <c r="BG235" s="587"/>
      <c r="BH235" s="587"/>
      <c r="BI235" s="587"/>
      <c r="BJ235" s="587"/>
      <c r="BK235" s="587"/>
      <c r="BL235" s="587"/>
      <c r="BM235" s="587"/>
      <c r="BN235" s="587"/>
      <c r="BO235" s="587"/>
      <c r="BP235" s="587"/>
      <c r="BQ235" s="587"/>
      <c r="BR235" s="587"/>
      <c r="BS235" s="587"/>
      <c r="BT235" s="587"/>
      <c r="BU235" s="587"/>
      <c r="BV235" s="587"/>
      <c r="BW235" s="587"/>
      <c r="BX235" s="587"/>
      <c r="BY235" s="587"/>
      <c r="BZ235" s="587"/>
      <c r="CA235" s="587"/>
      <c r="CB235" s="587"/>
      <c r="CC235" s="587"/>
      <c r="CD235" s="587"/>
      <c r="CE235" s="587"/>
      <c r="CF235" s="587"/>
      <c r="CG235" s="587"/>
      <c r="CH235" s="587"/>
      <c r="CI235" s="587"/>
      <c r="CJ235" s="587"/>
      <c r="CK235" s="587"/>
      <c r="CL235" s="587"/>
      <c r="CM235" s="587"/>
      <c r="CN235" s="587"/>
      <c r="CO235" s="587"/>
      <c r="CP235" s="587"/>
      <c r="CQ235" s="587"/>
      <c r="CR235" s="587"/>
      <c r="CS235" s="587"/>
      <c r="CT235" s="587"/>
      <c r="CU235" s="587"/>
      <c r="CV235" s="587"/>
      <c r="CW235" s="587"/>
      <c r="CX235" s="587"/>
      <c r="CY235" s="587"/>
      <c r="CZ235" s="587"/>
      <c r="DA235" s="587"/>
      <c r="DB235" s="587"/>
      <c r="DC235" s="587"/>
      <c r="DD235" s="587"/>
      <c r="DE235" s="587"/>
      <c r="DF235" s="587"/>
      <c r="DG235" s="587"/>
      <c r="DH235" s="587"/>
      <c r="DI235" s="587"/>
      <c r="DJ235" s="587"/>
      <c r="DK235" s="587"/>
      <c r="DL235" s="588"/>
      <c r="DM235" s="588"/>
      <c r="DN235" s="588"/>
      <c r="DO235" s="588"/>
      <c r="DP235" s="588"/>
      <c r="DQ235" s="588"/>
      <c r="DR235" s="588"/>
      <c r="DS235" s="588"/>
      <c r="DT235" s="588"/>
      <c r="DU235" s="588"/>
      <c r="DV235" s="588"/>
      <c r="DW235" s="588"/>
      <c r="DX235" s="588"/>
      <c r="DY235" s="588"/>
      <c r="DZ235" s="588"/>
      <c r="EA235" s="588"/>
      <c r="EB235" s="588"/>
      <c r="EC235" s="588"/>
      <c r="ED235" s="588"/>
      <c r="EE235" s="588"/>
      <c r="EF235" s="588"/>
      <c r="EG235" s="588"/>
      <c r="EH235" s="588"/>
      <c r="EI235" s="588"/>
      <c r="EJ235" s="588"/>
      <c r="EK235" s="588"/>
      <c r="EL235" s="588"/>
      <c r="EM235" s="588"/>
      <c r="EN235" s="588"/>
      <c r="EO235" s="588"/>
      <c r="EP235" s="588"/>
      <c r="EQ235" s="588"/>
      <c r="ER235" s="588"/>
      <c r="ES235" s="588"/>
      <c r="ET235" s="588"/>
      <c r="EU235" s="588"/>
      <c r="EV235" s="588"/>
      <c r="EW235" s="588"/>
      <c r="EX235" s="588"/>
      <c r="EY235" s="588"/>
      <c r="EZ235" s="588"/>
      <c r="FA235" s="588"/>
      <c r="FB235" s="588"/>
      <c r="FC235" s="588"/>
      <c r="FD235" s="588"/>
      <c r="FE235" s="588"/>
      <c r="FF235" s="588"/>
      <c r="FG235" s="588"/>
      <c r="FH235" s="588"/>
      <c r="FI235" s="588"/>
      <c r="FJ235" s="588"/>
      <c r="FK235" s="588"/>
      <c r="FL235" s="588"/>
      <c r="FM235" s="588"/>
      <c r="FN235" s="588"/>
      <c r="FO235" s="588"/>
      <c r="FP235" s="588"/>
      <c r="FQ235" s="588"/>
      <c r="FR235" s="588"/>
      <c r="FS235" s="588"/>
      <c r="FT235" s="588"/>
      <c r="FU235" s="588"/>
      <c r="FV235" s="588"/>
      <c r="FW235" s="588"/>
      <c r="FX235" s="588"/>
      <c r="FY235" s="588"/>
      <c r="FZ235" s="588"/>
      <c r="GA235" s="588"/>
      <c r="GB235" s="588"/>
      <c r="GC235" s="588"/>
      <c r="GD235" s="588"/>
      <c r="GE235" s="588"/>
      <c r="GF235" s="588"/>
      <c r="GG235" s="588"/>
      <c r="GH235" s="588"/>
      <c r="GI235" s="588"/>
      <c r="GJ235" s="588"/>
      <c r="GK235" s="588"/>
      <c r="GL235" s="588"/>
      <c r="GM235" s="588"/>
      <c r="GN235" s="588"/>
      <c r="GO235" s="588"/>
      <c r="GP235" s="588"/>
      <c r="GQ235" s="588"/>
      <c r="GR235" s="588"/>
      <c r="GS235" s="588"/>
      <c r="GT235" s="588"/>
      <c r="GU235" s="588"/>
      <c r="GV235" s="588"/>
      <c r="GW235" s="588"/>
      <c r="GX235" s="588"/>
      <c r="GY235" s="588"/>
      <c r="GZ235" s="588"/>
      <c r="HA235" s="588"/>
      <c r="HB235" s="588"/>
      <c r="HC235" s="588"/>
      <c r="HD235" s="588"/>
      <c r="HE235" s="588"/>
      <c r="HF235" s="588"/>
      <c r="HG235" s="588"/>
      <c r="HH235" s="588"/>
      <c r="HI235" s="588"/>
      <c r="HJ235" s="588"/>
      <c r="HK235" s="588"/>
      <c r="HL235" s="588"/>
      <c r="HM235" s="588"/>
      <c r="HN235" s="588"/>
      <c r="HO235" s="588"/>
      <c r="HP235" s="588"/>
      <c r="HQ235" s="588"/>
      <c r="HR235" s="588"/>
      <c r="HS235" s="588"/>
      <c r="HT235" s="588"/>
      <c r="HU235" s="588"/>
      <c r="HV235" s="588"/>
      <c r="HW235" s="588"/>
      <c r="HX235" s="589"/>
      <c r="HY235" s="589"/>
      <c r="HZ235" s="589"/>
      <c r="IA235" s="589"/>
      <c r="IB235" s="589"/>
      <c r="IC235" s="589"/>
      <c r="ID235" s="589"/>
      <c r="IE235" s="589"/>
      <c r="IF235" s="589"/>
      <c r="IG235" s="589"/>
      <c r="IH235" s="589"/>
      <c r="II235" s="589"/>
      <c r="IJ235" s="589"/>
      <c r="IK235" s="589"/>
      <c r="IL235" s="589"/>
      <c r="IM235" s="589"/>
      <c r="IN235" s="589"/>
      <c r="IO235" s="589"/>
      <c r="IP235" s="589"/>
      <c r="IQ235" s="589"/>
      <c r="IR235" s="589"/>
      <c r="IS235" s="589"/>
      <c r="IT235" s="589"/>
      <c r="IU235" s="589"/>
      <c r="IV235" s="589"/>
      <c r="IW235" s="589"/>
      <c r="IX235" s="589"/>
      <c r="IY235" s="589"/>
      <c r="IZ235" s="589"/>
      <c r="JA235" s="589"/>
      <c r="JB235" s="589"/>
      <c r="JC235" s="589"/>
      <c r="JD235" s="589"/>
      <c r="JE235" s="589"/>
      <c r="JF235" s="589"/>
      <c r="JG235" s="589"/>
      <c r="JH235" s="589"/>
      <c r="JI235" s="589"/>
      <c r="JJ235" s="589"/>
      <c r="JK235" s="589"/>
      <c r="JL235" s="589"/>
      <c r="JM235" s="589"/>
      <c r="JN235" s="589"/>
      <c r="JO235" s="589"/>
      <c r="JP235" s="589"/>
      <c r="JQ235" s="589"/>
      <c r="JR235" s="589"/>
      <c r="JS235" s="589"/>
      <c r="JT235" s="589"/>
      <c r="JU235" s="589"/>
      <c r="JV235" s="589"/>
      <c r="JW235" s="589"/>
      <c r="JX235" s="589"/>
      <c r="JY235" s="589"/>
      <c r="JZ235" s="589"/>
      <c r="KA235" s="589"/>
      <c r="KB235" s="589"/>
      <c r="KC235" s="589"/>
      <c r="KD235" s="589"/>
      <c r="KE235" s="589"/>
      <c r="KF235" s="589"/>
      <c r="KG235" s="589"/>
      <c r="KH235" s="589"/>
      <c r="KI235" s="589"/>
      <c r="KJ235" s="589"/>
      <c r="KK235" s="589"/>
      <c r="KL235" s="589"/>
      <c r="KM235" s="589"/>
      <c r="KN235" s="589"/>
      <c r="KO235" s="589"/>
      <c r="KP235" s="589"/>
      <c r="KQ235" s="589"/>
      <c r="KR235" s="589"/>
      <c r="KS235" s="589"/>
      <c r="KT235" s="589"/>
      <c r="KU235" s="589"/>
      <c r="KV235" s="589"/>
      <c r="KW235" s="589"/>
      <c r="KX235" s="589"/>
      <c r="KY235" s="589"/>
      <c r="KZ235" s="589"/>
      <c r="LA235" s="589"/>
      <c r="LB235" s="589"/>
      <c r="LC235" s="589"/>
      <c r="LD235" s="589"/>
      <c r="LE235" s="589"/>
      <c r="LF235" s="589"/>
      <c r="LG235" s="589"/>
      <c r="LH235" s="589"/>
      <c r="LI235" s="589"/>
      <c r="LJ235" s="589"/>
      <c r="LK235" s="589"/>
      <c r="LL235" s="589"/>
      <c r="LM235" s="589"/>
      <c r="LN235" s="589"/>
      <c r="LO235" s="589"/>
      <c r="LP235" s="589"/>
      <c r="LQ235" s="589"/>
      <c r="LR235" s="589"/>
      <c r="LS235" s="589"/>
      <c r="LT235" s="589"/>
      <c r="LU235" s="589"/>
      <c r="LV235" s="589"/>
      <c r="LW235" s="589"/>
      <c r="LX235" s="589"/>
      <c r="LY235" s="589"/>
      <c r="LZ235" s="589"/>
      <c r="MA235" s="589"/>
      <c r="MB235" s="589"/>
      <c r="MC235" s="589"/>
      <c r="MD235" s="589"/>
      <c r="ME235" s="589"/>
      <c r="MF235" s="589"/>
      <c r="MG235" s="589"/>
      <c r="MH235" s="589"/>
      <c r="MI235" s="589"/>
      <c r="MJ235" s="589"/>
      <c r="MK235" s="589"/>
      <c r="ML235" s="589"/>
      <c r="MM235" s="589"/>
      <c r="MN235" s="589"/>
      <c r="MO235" s="589"/>
      <c r="MP235" s="589"/>
      <c r="MQ235" s="589"/>
      <c r="MR235" s="589"/>
      <c r="MS235" s="589"/>
      <c r="MT235" s="589"/>
      <c r="MU235" s="589"/>
      <c r="MV235" s="589"/>
      <c r="MW235" s="589"/>
      <c r="MX235" s="589"/>
      <c r="MY235" s="589"/>
      <c r="MZ235" s="589"/>
      <c r="NA235" s="589"/>
      <c r="NB235" s="589"/>
      <c r="NC235" s="589"/>
      <c r="ND235" s="589"/>
      <c r="NE235" s="589"/>
      <c r="NF235" s="589"/>
      <c r="NG235" s="589"/>
      <c r="NH235" s="589"/>
      <c r="NI235" s="589"/>
      <c r="NJ235" s="589"/>
      <c r="NK235" s="589"/>
      <c r="NL235" s="589"/>
      <c r="NM235" s="589"/>
      <c r="NN235" s="589"/>
      <c r="NO235" s="589"/>
      <c r="NP235" s="589"/>
      <c r="NQ235" s="589"/>
      <c r="NR235" s="589"/>
      <c r="NS235" s="589"/>
      <c r="NT235" s="589"/>
      <c r="NU235" s="589"/>
      <c r="NV235" s="589"/>
      <c r="NW235" s="589"/>
      <c r="NX235" s="589"/>
      <c r="NY235" s="589"/>
      <c r="NZ235" s="589"/>
      <c r="OA235" s="589"/>
      <c r="OB235" s="589"/>
      <c r="OC235" s="589"/>
      <c r="OD235" s="589"/>
      <c r="OE235" s="589"/>
      <c r="OF235" s="589"/>
      <c r="OG235" s="589"/>
      <c r="OH235" s="589"/>
      <c r="OI235" s="589"/>
      <c r="OJ235" s="589"/>
      <c r="OK235" s="589"/>
      <c r="OL235" s="589"/>
      <c r="OM235" s="589"/>
      <c r="ON235" s="589"/>
      <c r="OO235" s="589"/>
      <c r="OP235" s="589"/>
      <c r="OQ235" s="589"/>
      <c r="OR235" s="589"/>
      <c r="OS235" s="589"/>
      <c r="OT235" s="589"/>
      <c r="OU235" s="589"/>
      <c r="OV235" s="589"/>
      <c r="OW235" s="589"/>
      <c r="OX235" s="589"/>
      <c r="OY235" s="589"/>
      <c r="OZ235" s="589"/>
      <c r="PA235" s="589"/>
      <c r="PB235" s="589"/>
      <c r="PC235" s="589"/>
      <c r="PD235" s="589"/>
      <c r="PE235" s="589"/>
      <c r="PF235" s="589"/>
      <c r="PG235" s="589"/>
      <c r="PH235" s="589"/>
      <c r="PI235" s="589"/>
      <c r="PJ235" s="589"/>
      <c r="PK235" s="589"/>
      <c r="PL235" s="589"/>
      <c r="PM235" s="589"/>
      <c r="PN235" s="589"/>
      <c r="PO235" s="589"/>
      <c r="PP235" s="589"/>
      <c r="PQ235" s="589"/>
      <c r="PR235" s="589"/>
      <c r="PS235" s="589"/>
      <c r="PT235" s="589"/>
      <c r="PU235" s="589"/>
      <c r="PV235" s="589"/>
      <c r="PW235" s="589"/>
      <c r="PX235" s="589"/>
      <c r="PY235" s="589"/>
      <c r="PZ235" s="589"/>
      <c r="QA235" s="589"/>
      <c r="QB235" s="589"/>
      <c r="QC235" s="589"/>
      <c r="QD235" s="589"/>
      <c r="QE235" s="589"/>
      <c r="QF235" s="589"/>
      <c r="QG235" s="589"/>
      <c r="QH235" s="589"/>
      <c r="QI235" s="589"/>
      <c r="QJ235" s="589"/>
      <c r="QK235" s="589"/>
      <c r="QL235" s="589"/>
      <c r="QM235" s="589"/>
      <c r="QN235" s="589"/>
      <c r="QO235" s="589"/>
      <c r="QP235" s="589"/>
      <c r="QQ235" s="589"/>
      <c r="QR235" s="589"/>
      <c r="QS235" s="589"/>
      <c r="QT235" s="589"/>
      <c r="QU235" s="589"/>
      <c r="QV235" s="589"/>
      <c r="QW235" s="589"/>
      <c r="QX235" s="589"/>
      <c r="QY235" s="589"/>
      <c r="QZ235" s="589"/>
      <c r="RA235" s="589"/>
      <c r="RB235" s="589"/>
      <c r="RC235" s="589"/>
      <c r="RD235" s="589"/>
      <c r="RE235" s="589"/>
      <c r="RF235" s="589"/>
      <c r="RG235" s="589"/>
      <c r="RH235" s="589"/>
      <c r="RI235" s="589"/>
      <c r="RJ235" s="589"/>
      <c r="RK235" s="589"/>
      <c r="RL235" s="589"/>
      <c r="RM235" s="589"/>
      <c r="RN235" s="589"/>
      <c r="RO235" s="589"/>
      <c r="RP235" s="589"/>
      <c r="RQ235" s="589"/>
      <c r="RR235" s="589"/>
      <c r="RS235" s="589"/>
      <c r="RT235" s="589"/>
      <c r="RU235" s="589"/>
      <c r="RV235" s="589"/>
      <c r="RW235" s="589"/>
      <c r="RX235" s="589"/>
      <c r="RY235" s="589"/>
      <c r="RZ235" s="589"/>
      <c r="SA235" s="589"/>
      <c r="SB235" s="589"/>
      <c r="SC235" s="589"/>
      <c r="SD235" s="589"/>
      <c r="SE235" s="589"/>
      <c r="SF235" s="589"/>
      <c r="SG235" s="589"/>
      <c r="SH235" s="589"/>
      <c r="SI235" s="589"/>
      <c r="SJ235" s="589"/>
      <c r="SK235" s="589"/>
      <c r="SL235" s="589"/>
      <c r="SM235" s="589"/>
      <c r="SN235" s="589"/>
      <c r="SO235" s="589"/>
      <c r="SP235" s="589"/>
      <c r="SQ235" s="589"/>
      <c r="SR235" s="589"/>
      <c r="SS235" s="589"/>
      <c r="ST235" s="589"/>
      <c r="SU235" s="589"/>
      <c r="SV235" s="589"/>
      <c r="SW235" s="589"/>
      <c r="SX235" s="589"/>
      <c r="SY235" s="589"/>
      <c r="SZ235" s="589"/>
      <c r="TA235" s="589"/>
      <c r="TB235" s="589"/>
      <c r="TC235" s="589"/>
      <c r="TD235" s="589"/>
      <c r="TE235" s="589"/>
      <c r="TF235" s="589"/>
      <c r="TG235" s="589"/>
      <c r="TH235" s="589"/>
      <c r="TI235" s="589"/>
      <c r="TJ235" s="589"/>
      <c r="TK235" s="589"/>
      <c r="TL235" s="589"/>
      <c r="TM235" s="589"/>
      <c r="TN235" s="589"/>
      <c r="TO235" s="589"/>
      <c r="TP235" s="589"/>
      <c r="TQ235" s="589"/>
      <c r="TR235" s="589"/>
      <c r="TS235" s="589"/>
      <c r="TT235" s="589"/>
      <c r="TU235" s="589"/>
      <c r="TV235" s="589"/>
      <c r="TW235" s="589"/>
      <c r="TX235" s="589"/>
      <c r="TY235" s="589"/>
      <c r="TZ235" s="589"/>
      <c r="UA235" s="589"/>
      <c r="UB235" s="589"/>
      <c r="UC235" s="589"/>
      <c r="UD235" s="589"/>
      <c r="UE235" s="589"/>
      <c r="UF235" s="589"/>
      <c r="UG235" s="589"/>
      <c r="UH235" s="589"/>
      <c r="UI235" s="589"/>
      <c r="UJ235" s="589"/>
      <c r="UK235" s="589"/>
      <c r="UL235" s="589"/>
      <c r="UM235" s="589"/>
      <c r="UN235" s="589"/>
    </row>
    <row r="236" spans="1:560" s="590" customFormat="1" ht="12.75" customHeight="1" x14ac:dyDescent="0.25">
      <c r="A236" s="576"/>
      <c r="B236" s="576"/>
      <c r="C236" s="337"/>
      <c r="D236" s="132"/>
      <c r="E236" s="577"/>
      <c r="F236" s="605"/>
      <c r="G236" s="606"/>
      <c r="H236" s="607"/>
      <c r="I236" s="581"/>
      <c r="J236" s="2314"/>
      <c r="K236" s="581"/>
      <c r="L236" s="581"/>
      <c r="M236" s="581"/>
      <c r="N236" s="581"/>
      <c r="O236" s="2523"/>
      <c r="P236" s="2315"/>
      <c r="Q236" s="2315"/>
      <c r="R236" s="2316"/>
      <c r="S236" s="2316"/>
      <c r="T236" s="584"/>
      <c r="U236" s="585"/>
      <c r="V236" s="398"/>
      <c r="W236" s="291"/>
      <c r="X236" s="291"/>
      <c r="Y236" s="291"/>
      <c r="Z236" s="292"/>
      <c r="AA236" s="293"/>
      <c r="AB236" s="293"/>
      <c r="AC236" s="293"/>
      <c r="AD236" s="617"/>
      <c r="AE236" s="618"/>
      <c r="AF236" s="398"/>
      <c r="AG236" s="291"/>
      <c r="AH236" s="291"/>
      <c r="AI236" s="291"/>
      <c r="AJ236" s="292"/>
      <c r="AK236" s="293"/>
      <c r="AL236" s="293"/>
      <c r="AM236" s="293"/>
      <c r="AN236" s="640"/>
      <c r="AO236" s="587"/>
      <c r="AP236" s="587"/>
      <c r="AQ236" s="587"/>
      <c r="AR236" s="587"/>
      <c r="AS236" s="587"/>
      <c r="AT236" s="587"/>
      <c r="AU236" s="587"/>
      <c r="AV236" s="587"/>
      <c r="AW236" s="587"/>
      <c r="AX236" s="587"/>
      <c r="AY236" s="587"/>
      <c r="AZ236" s="587"/>
      <c r="BA236" s="587"/>
      <c r="BB236" s="587"/>
      <c r="BC236" s="587"/>
      <c r="BD236" s="587"/>
      <c r="BE236" s="587"/>
      <c r="BF236" s="587"/>
      <c r="BG236" s="587"/>
      <c r="BH236" s="587"/>
      <c r="BI236" s="587"/>
      <c r="BJ236" s="587"/>
      <c r="BK236" s="587"/>
      <c r="BL236" s="587"/>
      <c r="BM236" s="587"/>
      <c r="BN236" s="587"/>
      <c r="BO236" s="587"/>
      <c r="BP236" s="587"/>
      <c r="BQ236" s="587"/>
      <c r="BR236" s="587"/>
      <c r="BS236" s="587"/>
      <c r="BT236" s="587"/>
      <c r="BU236" s="587"/>
      <c r="BV236" s="587"/>
      <c r="BW236" s="587"/>
      <c r="BX236" s="587"/>
      <c r="BY236" s="587"/>
      <c r="BZ236" s="587"/>
      <c r="CA236" s="587"/>
      <c r="CB236" s="587"/>
      <c r="CC236" s="587"/>
      <c r="CD236" s="587"/>
      <c r="CE236" s="587"/>
      <c r="CF236" s="587"/>
      <c r="CG236" s="587"/>
      <c r="CH236" s="587"/>
      <c r="CI236" s="587"/>
      <c r="CJ236" s="587"/>
      <c r="CK236" s="587"/>
      <c r="CL236" s="587"/>
      <c r="CM236" s="587"/>
      <c r="CN236" s="587"/>
      <c r="CO236" s="587"/>
      <c r="CP236" s="587"/>
      <c r="CQ236" s="587"/>
      <c r="CR236" s="587"/>
      <c r="CS236" s="587"/>
      <c r="CT236" s="587"/>
      <c r="CU236" s="587"/>
      <c r="CV236" s="587"/>
      <c r="CW236" s="587"/>
      <c r="CX236" s="587"/>
      <c r="CY236" s="587"/>
      <c r="CZ236" s="587"/>
      <c r="DA236" s="587"/>
      <c r="DB236" s="587"/>
      <c r="DC236" s="587"/>
      <c r="DD236" s="587"/>
      <c r="DE236" s="587"/>
      <c r="DF236" s="587"/>
      <c r="DG236" s="587"/>
      <c r="DH236" s="587"/>
      <c r="DI236" s="587"/>
      <c r="DJ236" s="587"/>
      <c r="DK236" s="587"/>
      <c r="DL236" s="588"/>
      <c r="DM236" s="588"/>
      <c r="DN236" s="588"/>
      <c r="DO236" s="588"/>
      <c r="DP236" s="588"/>
      <c r="DQ236" s="588"/>
      <c r="DR236" s="588"/>
      <c r="DS236" s="588"/>
      <c r="DT236" s="588"/>
      <c r="DU236" s="588"/>
      <c r="DV236" s="588"/>
      <c r="DW236" s="588"/>
      <c r="DX236" s="588"/>
      <c r="DY236" s="588"/>
      <c r="DZ236" s="588"/>
      <c r="EA236" s="588"/>
      <c r="EB236" s="588"/>
      <c r="EC236" s="588"/>
      <c r="ED236" s="588"/>
      <c r="EE236" s="588"/>
      <c r="EF236" s="588"/>
      <c r="EG236" s="588"/>
      <c r="EH236" s="588"/>
      <c r="EI236" s="588"/>
      <c r="EJ236" s="588"/>
      <c r="EK236" s="588"/>
      <c r="EL236" s="588"/>
      <c r="EM236" s="588"/>
      <c r="EN236" s="588"/>
      <c r="EO236" s="588"/>
      <c r="EP236" s="588"/>
      <c r="EQ236" s="588"/>
      <c r="ER236" s="588"/>
      <c r="ES236" s="588"/>
      <c r="ET236" s="588"/>
      <c r="EU236" s="588"/>
      <c r="EV236" s="588"/>
      <c r="EW236" s="588"/>
      <c r="EX236" s="588"/>
      <c r="EY236" s="588"/>
      <c r="EZ236" s="588"/>
      <c r="FA236" s="588"/>
      <c r="FB236" s="588"/>
      <c r="FC236" s="588"/>
      <c r="FD236" s="588"/>
      <c r="FE236" s="588"/>
      <c r="FF236" s="588"/>
      <c r="FG236" s="588"/>
      <c r="FH236" s="588"/>
      <c r="FI236" s="588"/>
      <c r="FJ236" s="588"/>
      <c r="FK236" s="588"/>
      <c r="FL236" s="588"/>
      <c r="FM236" s="588"/>
      <c r="FN236" s="588"/>
      <c r="FO236" s="588"/>
      <c r="FP236" s="588"/>
      <c r="FQ236" s="588"/>
      <c r="FR236" s="588"/>
      <c r="FS236" s="588"/>
      <c r="FT236" s="588"/>
      <c r="FU236" s="588"/>
      <c r="FV236" s="588"/>
      <c r="FW236" s="588"/>
      <c r="FX236" s="588"/>
      <c r="FY236" s="588"/>
      <c r="FZ236" s="588"/>
      <c r="GA236" s="588"/>
      <c r="GB236" s="588"/>
      <c r="GC236" s="588"/>
      <c r="GD236" s="588"/>
      <c r="GE236" s="588"/>
      <c r="GF236" s="588"/>
      <c r="GG236" s="588"/>
      <c r="GH236" s="588"/>
      <c r="GI236" s="588"/>
      <c r="GJ236" s="588"/>
      <c r="GK236" s="588"/>
      <c r="GL236" s="588"/>
      <c r="GM236" s="588"/>
      <c r="GN236" s="588"/>
      <c r="GO236" s="588"/>
      <c r="GP236" s="588"/>
      <c r="GQ236" s="588"/>
      <c r="GR236" s="588"/>
      <c r="GS236" s="588"/>
      <c r="GT236" s="588"/>
      <c r="GU236" s="588"/>
      <c r="GV236" s="588"/>
      <c r="GW236" s="588"/>
      <c r="GX236" s="588"/>
      <c r="GY236" s="588"/>
      <c r="GZ236" s="588"/>
      <c r="HA236" s="588"/>
      <c r="HB236" s="588"/>
      <c r="HC236" s="588"/>
      <c r="HD236" s="588"/>
      <c r="HE236" s="588"/>
      <c r="HF236" s="588"/>
      <c r="HG236" s="588"/>
      <c r="HH236" s="588"/>
      <c r="HI236" s="588"/>
      <c r="HJ236" s="588"/>
      <c r="HK236" s="588"/>
      <c r="HL236" s="588"/>
      <c r="HM236" s="588"/>
      <c r="HN236" s="588"/>
      <c r="HO236" s="588"/>
      <c r="HP236" s="588"/>
      <c r="HQ236" s="588"/>
      <c r="HR236" s="588"/>
      <c r="HS236" s="588"/>
      <c r="HT236" s="588"/>
      <c r="HU236" s="588"/>
      <c r="HV236" s="588"/>
      <c r="HW236" s="588"/>
      <c r="HX236" s="589"/>
      <c r="HY236" s="589"/>
      <c r="HZ236" s="589"/>
      <c r="IA236" s="589"/>
      <c r="IB236" s="589"/>
      <c r="IC236" s="589"/>
      <c r="ID236" s="589"/>
      <c r="IE236" s="589"/>
      <c r="IF236" s="589"/>
      <c r="IG236" s="589"/>
      <c r="IH236" s="589"/>
      <c r="II236" s="589"/>
      <c r="IJ236" s="589"/>
      <c r="IK236" s="589"/>
      <c r="IL236" s="589"/>
      <c r="IM236" s="589"/>
      <c r="IN236" s="589"/>
      <c r="IO236" s="589"/>
      <c r="IP236" s="589"/>
      <c r="IQ236" s="589"/>
      <c r="IR236" s="589"/>
      <c r="IS236" s="589"/>
      <c r="IT236" s="589"/>
      <c r="IU236" s="589"/>
      <c r="IV236" s="589"/>
      <c r="IW236" s="589"/>
      <c r="IX236" s="589"/>
      <c r="IY236" s="589"/>
      <c r="IZ236" s="589"/>
      <c r="JA236" s="589"/>
      <c r="JB236" s="589"/>
      <c r="JC236" s="589"/>
      <c r="JD236" s="589"/>
      <c r="JE236" s="589"/>
      <c r="JF236" s="589"/>
      <c r="JG236" s="589"/>
      <c r="JH236" s="589"/>
      <c r="JI236" s="589"/>
      <c r="JJ236" s="589"/>
      <c r="JK236" s="589"/>
      <c r="JL236" s="589"/>
      <c r="JM236" s="589"/>
      <c r="JN236" s="589"/>
      <c r="JO236" s="589"/>
      <c r="JP236" s="589"/>
      <c r="JQ236" s="589"/>
      <c r="JR236" s="589"/>
      <c r="JS236" s="589"/>
      <c r="JT236" s="589"/>
      <c r="JU236" s="589"/>
      <c r="JV236" s="589"/>
      <c r="JW236" s="589"/>
      <c r="JX236" s="589"/>
      <c r="JY236" s="589"/>
      <c r="JZ236" s="589"/>
      <c r="KA236" s="589"/>
      <c r="KB236" s="589"/>
      <c r="KC236" s="589"/>
      <c r="KD236" s="589"/>
      <c r="KE236" s="589"/>
      <c r="KF236" s="589"/>
      <c r="KG236" s="589"/>
      <c r="KH236" s="589"/>
      <c r="KI236" s="589"/>
      <c r="KJ236" s="589"/>
      <c r="KK236" s="589"/>
      <c r="KL236" s="589"/>
      <c r="KM236" s="589"/>
      <c r="KN236" s="589"/>
      <c r="KO236" s="589"/>
      <c r="KP236" s="589"/>
      <c r="KQ236" s="589"/>
      <c r="KR236" s="589"/>
      <c r="KS236" s="589"/>
      <c r="KT236" s="589"/>
      <c r="KU236" s="589"/>
      <c r="KV236" s="589"/>
      <c r="KW236" s="589"/>
      <c r="KX236" s="589"/>
      <c r="KY236" s="589"/>
      <c r="KZ236" s="589"/>
      <c r="LA236" s="589"/>
      <c r="LB236" s="589"/>
      <c r="LC236" s="589"/>
      <c r="LD236" s="589"/>
      <c r="LE236" s="589"/>
      <c r="LF236" s="589"/>
      <c r="LG236" s="589"/>
      <c r="LH236" s="589"/>
      <c r="LI236" s="589"/>
      <c r="LJ236" s="589"/>
      <c r="LK236" s="589"/>
      <c r="LL236" s="589"/>
      <c r="LM236" s="589"/>
      <c r="LN236" s="589"/>
      <c r="LO236" s="589"/>
      <c r="LP236" s="589"/>
      <c r="LQ236" s="589"/>
      <c r="LR236" s="589"/>
      <c r="LS236" s="589"/>
      <c r="LT236" s="589"/>
      <c r="LU236" s="589"/>
      <c r="LV236" s="589"/>
      <c r="LW236" s="589"/>
      <c r="LX236" s="589"/>
      <c r="LY236" s="589"/>
      <c r="LZ236" s="589"/>
      <c r="MA236" s="589"/>
      <c r="MB236" s="589"/>
      <c r="MC236" s="589"/>
      <c r="MD236" s="589"/>
      <c r="ME236" s="589"/>
      <c r="MF236" s="589"/>
      <c r="MG236" s="589"/>
      <c r="MH236" s="589"/>
      <c r="MI236" s="589"/>
      <c r="MJ236" s="589"/>
      <c r="MK236" s="589"/>
      <c r="ML236" s="589"/>
      <c r="MM236" s="589"/>
      <c r="MN236" s="589"/>
      <c r="MO236" s="589"/>
      <c r="MP236" s="589"/>
      <c r="MQ236" s="589"/>
      <c r="MR236" s="589"/>
      <c r="MS236" s="589"/>
      <c r="MT236" s="589"/>
      <c r="MU236" s="589"/>
      <c r="MV236" s="589"/>
      <c r="MW236" s="589"/>
      <c r="MX236" s="589"/>
      <c r="MY236" s="589"/>
      <c r="MZ236" s="589"/>
      <c r="NA236" s="589"/>
      <c r="NB236" s="589"/>
      <c r="NC236" s="589"/>
      <c r="ND236" s="589"/>
      <c r="NE236" s="589"/>
      <c r="NF236" s="589"/>
      <c r="NG236" s="589"/>
      <c r="NH236" s="589"/>
      <c r="NI236" s="589"/>
      <c r="NJ236" s="589"/>
      <c r="NK236" s="589"/>
      <c r="NL236" s="589"/>
      <c r="NM236" s="589"/>
      <c r="NN236" s="589"/>
      <c r="NO236" s="589"/>
      <c r="NP236" s="589"/>
      <c r="NQ236" s="589"/>
      <c r="NR236" s="589"/>
      <c r="NS236" s="589"/>
      <c r="NT236" s="589"/>
      <c r="NU236" s="589"/>
      <c r="NV236" s="589"/>
      <c r="NW236" s="589"/>
      <c r="NX236" s="589"/>
      <c r="NY236" s="589"/>
      <c r="NZ236" s="589"/>
      <c r="OA236" s="589"/>
      <c r="OB236" s="589"/>
      <c r="OC236" s="589"/>
      <c r="OD236" s="589"/>
      <c r="OE236" s="589"/>
      <c r="OF236" s="589"/>
      <c r="OG236" s="589"/>
      <c r="OH236" s="589"/>
      <c r="OI236" s="589"/>
      <c r="OJ236" s="589"/>
      <c r="OK236" s="589"/>
      <c r="OL236" s="589"/>
      <c r="OM236" s="589"/>
      <c r="ON236" s="589"/>
      <c r="OO236" s="589"/>
      <c r="OP236" s="589"/>
      <c r="OQ236" s="589"/>
      <c r="OR236" s="589"/>
      <c r="OS236" s="589"/>
      <c r="OT236" s="589"/>
      <c r="OU236" s="589"/>
      <c r="OV236" s="589"/>
      <c r="OW236" s="589"/>
      <c r="OX236" s="589"/>
      <c r="OY236" s="589"/>
      <c r="OZ236" s="589"/>
      <c r="PA236" s="589"/>
      <c r="PB236" s="589"/>
      <c r="PC236" s="589"/>
      <c r="PD236" s="589"/>
      <c r="PE236" s="589"/>
      <c r="PF236" s="589"/>
      <c r="PG236" s="589"/>
      <c r="PH236" s="589"/>
      <c r="PI236" s="589"/>
      <c r="PJ236" s="589"/>
      <c r="PK236" s="589"/>
      <c r="PL236" s="589"/>
      <c r="PM236" s="589"/>
      <c r="PN236" s="589"/>
      <c r="PO236" s="589"/>
      <c r="PP236" s="589"/>
      <c r="PQ236" s="589"/>
      <c r="PR236" s="589"/>
      <c r="PS236" s="589"/>
      <c r="PT236" s="589"/>
      <c r="PU236" s="589"/>
      <c r="PV236" s="589"/>
      <c r="PW236" s="589"/>
      <c r="PX236" s="589"/>
      <c r="PY236" s="589"/>
      <c r="PZ236" s="589"/>
      <c r="QA236" s="589"/>
      <c r="QB236" s="589"/>
      <c r="QC236" s="589"/>
      <c r="QD236" s="589"/>
      <c r="QE236" s="589"/>
      <c r="QF236" s="589"/>
      <c r="QG236" s="589"/>
      <c r="QH236" s="589"/>
      <c r="QI236" s="589"/>
      <c r="QJ236" s="589"/>
      <c r="QK236" s="589"/>
      <c r="QL236" s="589"/>
      <c r="QM236" s="589"/>
      <c r="QN236" s="589"/>
      <c r="QO236" s="589"/>
      <c r="QP236" s="589"/>
      <c r="QQ236" s="589"/>
      <c r="QR236" s="589"/>
      <c r="QS236" s="589"/>
      <c r="QT236" s="589"/>
      <c r="QU236" s="589"/>
      <c r="QV236" s="589"/>
      <c r="QW236" s="589"/>
      <c r="QX236" s="589"/>
      <c r="QY236" s="589"/>
      <c r="QZ236" s="589"/>
      <c r="RA236" s="589"/>
      <c r="RB236" s="589"/>
      <c r="RC236" s="589"/>
      <c r="RD236" s="589"/>
      <c r="RE236" s="589"/>
      <c r="RF236" s="589"/>
      <c r="RG236" s="589"/>
      <c r="RH236" s="589"/>
      <c r="RI236" s="589"/>
      <c r="RJ236" s="589"/>
      <c r="RK236" s="589"/>
      <c r="RL236" s="589"/>
      <c r="RM236" s="589"/>
      <c r="RN236" s="589"/>
      <c r="RO236" s="589"/>
      <c r="RP236" s="589"/>
      <c r="RQ236" s="589"/>
      <c r="RR236" s="589"/>
      <c r="RS236" s="589"/>
      <c r="RT236" s="589"/>
      <c r="RU236" s="589"/>
      <c r="RV236" s="589"/>
      <c r="RW236" s="589"/>
      <c r="RX236" s="589"/>
      <c r="RY236" s="589"/>
      <c r="RZ236" s="589"/>
      <c r="SA236" s="589"/>
      <c r="SB236" s="589"/>
      <c r="SC236" s="589"/>
      <c r="SD236" s="589"/>
      <c r="SE236" s="589"/>
      <c r="SF236" s="589"/>
      <c r="SG236" s="589"/>
      <c r="SH236" s="589"/>
      <c r="SI236" s="589"/>
      <c r="SJ236" s="589"/>
      <c r="SK236" s="589"/>
      <c r="SL236" s="589"/>
      <c r="SM236" s="589"/>
      <c r="SN236" s="589"/>
      <c r="SO236" s="589"/>
      <c r="SP236" s="589"/>
      <c r="SQ236" s="589"/>
      <c r="SR236" s="589"/>
      <c r="SS236" s="589"/>
      <c r="ST236" s="589"/>
      <c r="SU236" s="589"/>
      <c r="SV236" s="589"/>
      <c r="SW236" s="589"/>
      <c r="SX236" s="589"/>
      <c r="SY236" s="589"/>
      <c r="SZ236" s="589"/>
      <c r="TA236" s="589"/>
      <c r="TB236" s="589"/>
      <c r="TC236" s="589"/>
      <c r="TD236" s="589"/>
      <c r="TE236" s="589"/>
      <c r="TF236" s="589"/>
      <c r="TG236" s="589"/>
      <c r="TH236" s="589"/>
      <c r="TI236" s="589"/>
      <c r="TJ236" s="589"/>
      <c r="TK236" s="589"/>
      <c r="TL236" s="589"/>
      <c r="TM236" s="589"/>
      <c r="TN236" s="589"/>
      <c r="TO236" s="589"/>
      <c r="TP236" s="589"/>
      <c r="TQ236" s="589"/>
      <c r="TR236" s="589"/>
      <c r="TS236" s="589"/>
      <c r="TT236" s="589"/>
      <c r="TU236" s="589"/>
      <c r="TV236" s="589"/>
      <c r="TW236" s="589"/>
      <c r="TX236" s="589"/>
      <c r="TY236" s="589"/>
      <c r="TZ236" s="589"/>
      <c r="UA236" s="589"/>
      <c r="UB236" s="589"/>
      <c r="UC236" s="589"/>
      <c r="UD236" s="589"/>
      <c r="UE236" s="589"/>
      <c r="UF236" s="589"/>
      <c r="UG236" s="589"/>
      <c r="UH236" s="589"/>
      <c r="UI236" s="589"/>
      <c r="UJ236" s="589"/>
      <c r="UK236" s="589"/>
      <c r="UL236" s="589"/>
      <c r="UM236" s="589"/>
      <c r="UN236" s="589"/>
    </row>
    <row r="237" spans="1:560" ht="30.75" customHeight="1" x14ac:dyDescent="0.25">
      <c r="A237" s="309" t="s">
        <v>539</v>
      </c>
      <c r="B237" s="309" t="s">
        <v>540</v>
      </c>
      <c r="C237" s="310" t="s">
        <v>292</v>
      </c>
      <c r="D237" s="2241"/>
      <c r="E237" s="2242" t="s">
        <v>144</v>
      </c>
      <c r="F237" s="2242"/>
      <c r="G237" s="2243"/>
      <c r="H237" s="2244"/>
      <c r="I237" s="2245">
        <f>+I239+I240</f>
        <v>6</v>
      </c>
      <c r="J237" s="2245">
        <f>+J239+J240</f>
        <v>6</v>
      </c>
      <c r="K237" s="2246"/>
      <c r="L237" s="2246"/>
      <c r="M237" s="2246"/>
      <c r="N237" s="2247"/>
      <c r="O237" s="2538"/>
      <c r="P237" s="2247"/>
      <c r="Q237" s="2247"/>
      <c r="R237" s="2247"/>
      <c r="S237" s="2247"/>
      <c r="T237" s="317"/>
      <c r="U237" s="318"/>
      <c r="V237" s="2248"/>
      <c r="W237" s="2248"/>
      <c r="X237" s="2249"/>
      <c r="Y237" s="2250"/>
      <c r="Z237" s="2249"/>
      <c r="AA237" s="2249"/>
      <c r="AB237" s="2249"/>
      <c r="AC237" s="2249"/>
      <c r="AD237" s="324"/>
      <c r="AE237" s="325"/>
      <c r="AF237" s="2249"/>
      <c r="AG237" s="2249"/>
      <c r="AH237" s="2249"/>
      <c r="AI237" s="2249"/>
      <c r="AJ237" s="2249"/>
      <c r="AK237" s="2249"/>
      <c r="AL237" s="2249"/>
      <c r="AM237" s="2249"/>
      <c r="AN237" s="2251"/>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row>
    <row r="238" spans="1:560" ht="28.5" customHeight="1" x14ac:dyDescent="0.25">
      <c r="A238" s="2268" t="s">
        <v>541</v>
      </c>
      <c r="B238" s="2268" t="s">
        <v>542</v>
      </c>
      <c r="C238" s="2340" t="s">
        <v>543</v>
      </c>
      <c r="D238" s="2219"/>
      <c r="E238" s="2220" t="s">
        <v>46</v>
      </c>
      <c r="F238" s="2221"/>
      <c r="G238" s="2222"/>
      <c r="H238" s="2223"/>
      <c r="I238" s="2224"/>
      <c r="J238" s="2224"/>
      <c r="K238" s="2225"/>
      <c r="L238" s="2225"/>
      <c r="M238" s="2224"/>
      <c r="N238" s="211"/>
      <c r="O238" s="2537"/>
      <c r="P238" s="211"/>
      <c r="Q238" s="211"/>
      <c r="R238" s="211"/>
      <c r="S238" s="211"/>
      <c r="T238" s="213"/>
      <c r="U238" s="214"/>
      <c r="V238" s="211"/>
      <c r="W238" s="211"/>
      <c r="X238" s="211"/>
      <c r="Y238" s="211"/>
      <c r="Z238" s="211"/>
      <c r="AA238" s="211"/>
      <c r="AB238" s="211"/>
      <c r="AC238" s="211"/>
      <c r="AD238" s="213"/>
      <c r="AE238" s="214"/>
      <c r="AF238" s="211"/>
      <c r="AG238" s="211"/>
      <c r="AH238" s="211"/>
      <c r="AI238" s="211"/>
      <c r="AJ238" s="211"/>
      <c r="AK238" s="211"/>
      <c r="AL238" s="211"/>
      <c r="AM238" s="211"/>
      <c r="AN238" s="211"/>
      <c r="HK238" s="2"/>
      <c r="HL238" s="2"/>
      <c r="HM238" s="2"/>
      <c r="HN238" s="2"/>
      <c r="HO238" s="2"/>
      <c r="HP238" s="2"/>
      <c r="HQ238" s="2"/>
      <c r="HR238" s="2"/>
      <c r="HS238" s="2"/>
    </row>
    <row r="239" spans="1:560" ht="90.75" customHeight="1" x14ac:dyDescent="0.25">
      <c r="A239" s="2324" t="str">
        <f t="shared" ref="A239:AN239" si="96">IF(A190="","",A190)</f>
        <v/>
      </c>
      <c r="B239" s="2293" t="str">
        <f t="shared" si="96"/>
        <v>LLA4MF1</v>
      </c>
      <c r="C239" s="2325" t="str">
        <f t="shared" si="96"/>
        <v>Psychologie et sociologie pour l’enseignement</v>
      </c>
      <c r="D239" s="2213" t="str">
        <f t="shared" si="96"/>
        <v>LOL5H7E</v>
      </c>
      <c r="E239" s="136" t="str">
        <f t="shared" si="96"/>
        <v>UE spécialisation</v>
      </c>
      <c r="F239" s="2215" t="str">
        <f t="shared" si="96"/>
        <v>L2 SDL parc. MEF FLM-FLE et LSF,  L3 SDL parc. MEF FLM, L2 LLCER  et LEA parc. MEF FLM-FLE et MEEF 1er degré, L3 LLCER  et LEA parc. MEEF 1er degré</v>
      </c>
      <c r="G239" s="2227" t="str">
        <f t="shared" si="96"/>
        <v>INSPE</v>
      </c>
      <c r="H239" s="2217" t="str">
        <f t="shared" si="96"/>
        <v/>
      </c>
      <c r="I239" s="252" t="str">
        <f t="shared" si="96"/>
        <v>3</v>
      </c>
      <c r="J239" s="2327">
        <f t="shared" si="96"/>
        <v>3</v>
      </c>
      <c r="K239" s="252" t="str">
        <f t="shared" si="96"/>
        <v>DOYEN Anne-Lise</v>
      </c>
      <c r="L239" s="252" t="str">
        <f t="shared" si="96"/>
        <v>16 et 70</v>
      </c>
      <c r="M239" s="252" t="str">
        <f t="shared" si="96"/>
        <v/>
      </c>
      <c r="N239" s="2572">
        <f t="shared" si="96"/>
        <v>22</v>
      </c>
      <c r="O239" s="2569"/>
      <c r="P239" s="255" t="str">
        <f t="shared" ref="P239" si="97">IF(P190="","",P190)</f>
        <v/>
      </c>
      <c r="Q239" s="255"/>
      <c r="R239" s="2230" t="str">
        <f t="shared" ref="R239" si="98">IF(R190="","",R190)</f>
        <v/>
      </c>
      <c r="S239" s="2230" t="str">
        <f t="shared" si="96"/>
        <v/>
      </c>
      <c r="T239" s="231" t="str">
        <f t="shared" si="96"/>
        <v>100% CT DM / dépôt copie sur CELENE / devoir-pdf</v>
      </c>
      <c r="U239" s="232" t="str">
        <f t="shared" si="96"/>
        <v>100% CT DM / dépôt copie sur CELENE / devoir-pdf</v>
      </c>
      <c r="V239" s="398">
        <f t="shared" si="96"/>
        <v>1</v>
      </c>
      <c r="W239" s="291" t="str">
        <f t="shared" si="96"/>
        <v>CT</v>
      </c>
      <c r="X239" s="291" t="str">
        <f t="shared" si="96"/>
        <v>Ecrit</v>
      </c>
      <c r="Y239" s="291" t="str">
        <f t="shared" si="96"/>
        <v>1h00</v>
      </c>
      <c r="Z239" s="292">
        <f t="shared" si="96"/>
        <v>1</v>
      </c>
      <c r="AA239" s="293" t="str">
        <f t="shared" si="96"/>
        <v>CT</v>
      </c>
      <c r="AB239" s="293" t="str">
        <f t="shared" si="96"/>
        <v>Ecrit</v>
      </c>
      <c r="AC239" s="293" t="str">
        <f t="shared" si="96"/>
        <v>1h00</v>
      </c>
      <c r="AD239" s="859" t="s">
        <v>1276</v>
      </c>
      <c r="AE239" s="232" t="str">
        <f t="shared" ref="AE239:AE240" si="99">IF(AD239="","",+AD239)</f>
        <v>100% CT DM / dépôt copie sur CELENE / devoir-pdf</v>
      </c>
      <c r="AF239" s="398">
        <f t="shared" si="96"/>
        <v>1</v>
      </c>
      <c r="AG239" s="291" t="str">
        <f t="shared" si="96"/>
        <v>CT</v>
      </c>
      <c r="AH239" s="291" t="str">
        <f t="shared" si="96"/>
        <v>oral</v>
      </c>
      <c r="AI239" s="291" t="str">
        <f t="shared" si="96"/>
        <v>20 min</v>
      </c>
      <c r="AJ239" s="292">
        <f t="shared" si="96"/>
        <v>1</v>
      </c>
      <c r="AK239" s="293" t="str">
        <f t="shared" si="96"/>
        <v>CT</v>
      </c>
      <c r="AL239" s="293" t="str">
        <f t="shared" si="96"/>
        <v>oral</v>
      </c>
      <c r="AM239" s="293" t="str">
        <f t="shared" si="96"/>
        <v>20 min</v>
      </c>
      <c r="AN239" s="237" t="str">
        <f t="shared" si="96"/>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row>
    <row r="240" spans="1:560" ht="38.25" x14ac:dyDescent="0.25">
      <c r="A240" s="2292"/>
      <c r="B240" s="2293" t="s">
        <v>476</v>
      </c>
      <c r="C240" s="2264" t="s">
        <v>477</v>
      </c>
      <c r="D240" s="2213" t="s">
        <v>478</v>
      </c>
      <c r="E240" s="2232" t="s">
        <v>149</v>
      </c>
      <c r="F240" s="2215" t="s">
        <v>479</v>
      </c>
      <c r="G240" s="2262" t="s">
        <v>51</v>
      </c>
      <c r="H240" s="2217"/>
      <c r="I240" s="252" t="s">
        <v>74</v>
      </c>
      <c r="J240" s="2146">
        <v>3</v>
      </c>
      <c r="K240" s="254" t="s">
        <v>133</v>
      </c>
      <c r="L240" s="254">
        <v>14</v>
      </c>
      <c r="M240" s="254"/>
      <c r="N240" s="2572"/>
      <c r="O240" s="2569"/>
      <c r="P240" s="255">
        <v>18</v>
      </c>
      <c r="Q240" s="255"/>
      <c r="R240" s="2230"/>
      <c r="S240" s="2230"/>
      <c r="T240" s="2658" t="str">
        <f t="shared" ref="T240:U240" si="100">IF(T212="","",T212)</f>
        <v/>
      </c>
      <c r="U240" s="880" t="str">
        <f t="shared" si="100"/>
        <v/>
      </c>
      <c r="V240" s="398">
        <v>1</v>
      </c>
      <c r="W240" s="291" t="s">
        <v>54</v>
      </c>
      <c r="X240" s="291" t="s">
        <v>140</v>
      </c>
      <c r="Y240" s="291"/>
      <c r="Z240" s="292">
        <v>1</v>
      </c>
      <c r="AA240" s="293" t="s">
        <v>57</v>
      </c>
      <c r="AB240" s="293" t="s">
        <v>67</v>
      </c>
      <c r="AC240" s="293" t="s">
        <v>237</v>
      </c>
      <c r="AD240" s="859" t="str">
        <f t="shared" ref="AD240" si="101">IF(AD212="","",AD212)</f>
        <v/>
      </c>
      <c r="AE240" s="232" t="str">
        <f t="shared" si="99"/>
        <v/>
      </c>
      <c r="AF240" s="398">
        <v>1</v>
      </c>
      <c r="AG240" s="291" t="s">
        <v>57</v>
      </c>
      <c r="AH240" s="291" t="s">
        <v>67</v>
      </c>
      <c r="AI240" s="291" t="s">
        <v>237</v>
      </c>
      <c r="AJ240" s="333">
        <v>1</v>
      </c>
      <c r="AK240" s="293" t="s">
        <v>57</v>
      </c>
      <c r="AL240" s="293" t="s">
        <v>67</v>
      </c>
      <c r="AM240" s="293" t="s">
        <v>237</v>
      </c>
      <c r="AN240" s="258" t="s">
        <v>480</v>
      </c>
    </row>
    <row r="241" spans="1:246" ht="30.75" customHeight="1" x14ac:dyDescent="0.25">
      <c r="A241" s="309" t="s">
        <v>544</v>
      </c>
      <c r="B241" s="309" t="s">
        <v>545</v>
      </c>
      <c r="C241" s="310" t="s">
        <v>162</v>
      </c>
      <c r="D241" s="2241"/>
      <c r="E241" s="2242" t="s">
        <v>144</v>
      </c>
      <c r="F241" s="2242"/>
      <c r="G241" s="2243"/>
      <c r="H241" s="2244"/>
      <c r="I241" s="2245">
        <f>+I242+I243</f>
        <v>6</v>
      </c>
      <c r="J241" s="2245">
        <f>+J242+J243</f>
        <v>6</v>
      </c>
      <c r="K241" s="2246"/>
      <c r="L241" s="2246"/>
      <c r="M241" s="2246"/>
      <c r="N241" s="2247"/>
      <c r="O241" s="2538"/>
      <c r="P241" s="2247"/>
      <c r="Q241" s="2247"/>
      <c r="R241" s="2247"/>
      <c r="S241" s="2247"/>
      <c r="T241" s="317"/>
      <c r="U241" s="318"/>
      <c r="V241" s="2248"/>
      <c r="W241" s="2248"/>
      <c r="X241" s="2249"/>
      <c r="Y241" s="2250"/>
      <c r="Z241" s="2249"/>
      <c r="AA241" s="2249"/>
      <c r="AB241" s="2249"/>
      <c r="AC241" s="2249"/>
      <c r="AD241" s="324"/>
      <c r="AE241" s="325"/>
      <c r="AF241" s="2249"/>
      <c r="AG241" s="2249"/>
      <c r="AH241" s="2249"/>
      <c r="AI241" s="2249"/>
      <c r="AJ241" s="2249"/>
      <c r="AK241" s="2249"/>
      <c r="AL241" s="2249"/>
      <c r="AM241" s="2249"/>
      <c r="AN241" s="2251"/>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row>
    <row r="242" spans="1:246" ht="46.5" customHeight="1" x14ac:dyDescent="0.25">
      <c r="A242" s="2324" t="str">
        <f t="shared" ref="A242:AN243" si="102">IF(A193="","",A193)</f>
        <v/>
      </c>
      <c r="B242" s="2293" t="str">
        <f t="shared" si="102"/>
        <v>LLA4J8B</v>
      </c>
      <c r="C242" s="2325" t="str">
        <f t="shared" si="102"/>
        <v>Comportement du consommateur</v>
      </c>
      <c r="D242" s="2213" t="str">
        <f t="shared" si="102"/>
        <v/>
      </c>
      <c r="E242" s="136" t="str">
        <f t="shared" si="102"/>
        <v>UE spécialisation</v>
      </c>
      <c r="F242" s="2215" t="str">
        <f t="shared" si="102"/>
        <v>L2 LEA et L2 LLCER parc. Commerce international</v>
      </c>
      <c r="G242" s="2227" t="str">
        <f t="shared" si="102"/>
        <v>LEA</v>
      </c>
      <c r="H242" s="2217" t="str">
        <f t="shared" si="102"/>
        <v/>
      </c>
      <c r="I242" s="252" t="str">
        <f t="shared" si="102"/>
        <v>3</v>
      </c>
      <c r="J242" s="2327">
        <f t="shared" si="102"/>
        <v>3</v>
      </c>
      <c r="K242" s="252" t="str">
        <f t="shared" si="102"/>
        <v>KASWENGI Joseph</v>
      </c>
      <c r="L242" s="252" t="str">
        <f t="shared" si="102"/>
        <v>06</v>
      </c>
      <c r="M242" s="252" t="str">
        <f t="shared" si="102"/>
        <v/>
      </c>
      <c r="N242" s="2328">
        <f t="shared" si="102"/>
        <v>10</v>
      </c>
      <c r="O242" s="2522"/>
      <c r="P242" s="255">
        <f t="shared" ref="P242" si="103">IF(P193="","",P193)</f>
        <v>10</v>
      </c>
      <c r="Q242" s="255"/>
      <c r="R242" s="2230" t="str">
        <f t="shared" ref="R242" si="104">IF(R193="","",R193)</f>
        <v/>
      </c>
      <c r="S242" s="2230" t="str">
        <f t="shared" si="102"/>
        <v/>
      </c>
      <c r="T242" s="231" t="str">
        <f t="shared" si="102"/>
        <v/>
      </c>
      <c r="U242" s="232" t="str">
        <f t="shared" si="102"/>
        <v/>
      </c>
      <c r="V242" s="398">
        <f t="shared" si="102"/>
        <v>1</v>
      </c>
      <c r="W242" s="291" t="str">
        <f t="shared" si="102"/>
        <v>CC</v>
      </c>
      <c r="X242" s="291" t="str">
        <f t="shared" si="102"/>
        <v>écrit et oral</v>
      </c>
      <c r="Y242" s="291" t="str">
        <f t="shared" si="102"/>
        <v/>
      </c>
      <c r="Z242" s="292">
        <f t="shared" si="102"/>
        <v>1</v>
      </c>
      <c r="AA242" s="293" t="str">
        <f t="shared" si="102"/>
        <v>CT</v>
      </c>
      <c r="AB242" s="293" t="str">
        <f t="shared" si="102"/>
        <v>oral</v>
      </c>
      <c r="AC242" s="293" t="str">
        <f t="shared" si="102"/>
        <v>15 min</v>
      </c>
      <c r="AD242" s="859" t="str">
        <f>IF(AD193="","",AD193)</f>
        <v/>
      </c>
      <c r="AE242" s="232" t="str">
        <f t="shared" ref="AE242:AE243" si="105">IF(AD242="","",+AD242)</f>
        <v/>
      </c>
      <c r="AF242" s="398">
        <f t="shared" si="102"/>
        <v>1</v>
      </c>
      <c r="AG242" s="291" t="str">
        <f t="shared" si="102"/>
        <v>CT</v>
      </c>
      <c r="AH242" s="291" t="str">
        <f t="shared" si="102"/>
        <v>oral</v>
      </c>
      <c r="AI242" s="291" t="str">
        <f t="shared" si="102"/>
        <v>15 min</v>
      </c>
      <c r="AJ242" s="292">
        <f t="shared" si="102"/>
        <v>1</v>
      </c>
      <c r="AK242" s="293" t="str">
        <f t="shared" si="102"/>
        <v>CT</v>
      </c>
      <c r="AL242" s="293" t="str">
        <f t="shared" si="102"/>
        <v>oral</v>
      </c>
      <c r="AM242" s="293" t="str">
        <f t="shared" si="102"/>
        <v>15 min</v>
      </c>
      <c r="AN242" s="237" t="str">
        <f t="shared" si="102"/>
        <v>Ce cours a pour objectif d'éclairer les comportements du consommateur dans l'univers marchand. Le processus de décision du consommateur sera étudié en détail, et ses étapes seront analysées.
Le cours permettra également de présenter les concepts clés du comportement du consommateur : les besoins et motivations, l'attitude, les émotions, la satisfaction, la fidélité, etc. Par ailleurs, à l'heure où la consommation et l'acte d'achat se font fréquemment en ligne (internet, mobile, ...), le cours traitera spécifiquement du comportement de l'internaute, et présentera les enjeux liés au cross-canal.</v>
      </c>
    </row>
    <row r="243" spans="1:246" s="201" customFormat="1" ht="75" customHeight="1" x14ac:dyDescent="0.2">
      <c r="A243" s="2292" t="str">
        <f t="shared" si="102"/>
        <v/>
      </c>
      <c r="B243" s="2265" t="str">
        <f t="shared" si="102"/>
        <v>LLA4J8C</v>
      </c>
      <c r="C243" s="2346" t="str">
        <f t="shared" si="102"/>
        <v>Communication for international tourism au lieu de Anglais du tourisme, du patrimoine et du territoire</v>
      </c>
      <c r="D243" s="2213" t="str">
        <f t="shared" si="102"/>
        <v/>
      </c>
      <c r="E243" s="2232" t="str">
        <f t="shared" si="102"/>
        <v>UE spécialisation</v>
      </c>
      <c r="F243" s="2227" t="str">
        <f t="shared" si="102"/>
        <v>L2 LEA et L2 LLCER parc. Commerce international</v>
      </c>
      <c r="G243" s="2227" t="str">
        <f t="shared" si="102"/>
        <v>LEA</v>
      </c>
      <c r="H243" s="2217" t="str">
        <f t="shared" si="102"/>
        <v/>
      </c>
      <c r="I243" s="2347" t="str">
        <f t="shared" si="102"/>
        <v>3</v>
      </c>
      <c r="J243" s="2348">
        <f t="shared" si="102"/>
        <v>3</v>
      </c>
      <c r="K243" s="2349" t="str">
        <f t="shared" si="102"/>
        <v>MICHEL Alice</v>
      </c>
      <c r="L243" s="2349">
        <f t="shared" si="102"/>
        <v>11</v>
      </c>
      <c r="M243" s="2349" t="str">
        <f t="shared" si="102"/>
        <v/>
      </c>
      <c r="N243" s="2350">
        <f t="shared" si="102"/>
        <v>12</v>
      </c>
      <c r="O243" s="2525"/>
      <c r="P243" s="2351">
        <f t="shared" ref="P243" si="106">IF(P194="","",P194)</f>
        <v>12</v>
      </c>
      <c r="Q243" s="2351"/>
      <c r="R243" s="570" t="str">
        <f t="shared" ref="R243" si="107">IF(R194="","",R194)</f>
        <v/>
      </c>
      <c r="S243" s="570" t="str">
        <f t="shared" si="102"/>
        <v/>
      </c>
      <c r="T243" s="231" t="str">
        <f t="shared" si="102"/>
        <v/>
      </c>
      <c r="U243" s="232" t="str">
        <f t="shared" si="102"/>
        <v/>
      </c>
      <c r="V243" s="398">
        <f t="shared" si="102"/>
        <v>1</v>
      </c>
      <c r="W243" s="291" t="str">
        <f t="shared" si="102"/>
        <v>CC</v>
      </c>
      <c r="X243" s="697" t="str">
        <f t="shared" si="102"/>
        <v>écrit et oral</v>
      </c>
      <c r="Y243" s="2643" t="str">
        <f t="shared" si="102"/>
        <v>oral/écrit (dossier)</v>
      </c>
      <c r="Z243" s="292">
        <f t="shared" si="102"/>
        <v>1</v>
      </c>
      <c r="AA243" s="293" t="str">
        <f t="shared" si="102"/>
        <v>CT</v>
      </c>
      <c r="AB243" s="698" t="str">
        <f t="shared" si="102"/>
        <v>oral sur dossier (prendre contact avec l'enseignant)</v>
      </c>
      <c r="AC243" s="591" t="str">
        <f t="shared" si="102"/>
        <v>15 min</v>
      </c>
      <c r="AD243" s="859" t="str">
        <f>IF(AD194="","",AD194)</f>
        <v/>
      </c>
      <c r="AE243" s="232" t="str">
        <f t="shared" si="105"/>
        <v/>
      </c>
      <c r="AF243" s="398">
        <f t="shared" si="102"/>
        <v>1</v>
      </c>
      <c r="AG243" s="700" t="str">
        <f t="shared" si="102"/>
        <v>CT</v>
      </c>
      <c r="AH243" s="700" t="str">
        <f t="shared" si="102"/>
        <v>écrit</v>
      </c>
      <c r="AI243" s="700" t="str">
        <f t="shared" si="102"/>
        <v>1h30</v>
      </c>
      <c r="AJ243" s="292">
        <f t="shared" si="102"/>
        <v>1</v>
      </c>
      <c r="AK243" s="701" t="str">
        <f t="shared" si="102"/>
        <v>CT</v>
      </c>
      <c r="AL243" s="701" t="str">
        <f t="shared" si="102"/>
        <v>écrit</v>
      </c>
      <c r="AM243" s="701" t="str">
        <f t="shared" si="102"/>
        <v>1h30</v>
      </c>
      <c r="AN243" s="2270" t="str">
        <f t="shared" si="102"/>
        <v>Ce cours de communication professionnelle dans le domaine du tourisme international vise à acquérir les savoirs et savoir-faire nécessaires à un travail ou un stage dans le domaine du tourisme international. Il s’agit de développer ses connaissances de l’industrie du tourisme  ainsi que ses compétences culturelles et langagières, notamment en rapport avec les spécificités du tourisme en France et en Région Centre Val-de-Loire, ainsi que dans des domaines généraux du tourisme applicables en France et à l’international.</v>
      </c>
    </row>
    <row r="244" spans="1:246" ht="30.75" customHeight="1" x14ac:dyDescent="0.25">
      <c r="A244" s="2255" t="s">
        <v>546</v>
      </c>
      <c r="B244" s="2255" t="s">
        <v>547</v>
      </c>
      <c r="C244" s="2256" t="s">
        <v>425</v>
      </c>
      <c r="D244" s="2241"/>
      <c r="E244" s="2242" t="s">
        <v>144</v>
      </c>
      <c r="F244" s="2242"/>
      <c r="G244" s="2243"/>
      <c r="H244" s="2244"/>
      <c r="I244" s="2245">
        <f>+I247+I246</f>
        <v>6</v>
      </c>
      <c r="J244" s="2245">
        <f>+J247+J246</f>
        <v>6</v>
      </c>
      <c r="K244" s="2246"/>
      <c r="L244" s="2246"/>
      <c r="M244" s="2246"/>
      <c r="N244" s="2247"/>
      <c r="O244" s="2518"/>
      <c r="P244" s="2247"/>
      <c r="Q244" s="2247"/>
      <c r="R244" s="2247"/>
      <c r="S244" s="2247"/>
      <c r="T244" s="317"/>
      <c r="U244" s="318"/>
      <c r="V244" s="2248"/>
      <c r="W244" s="2248"/>
      <c r="X244" s="2249"/>
      <c r="Y244" s="2250"/>
      <c r="Z244" s="2249"/>
      <c r="AA244" s="2249"/>
      <c r="AB244" s="2249"/>
      <c r="AC244" s="2249"/>
      <c r="AD244" s="324"/>
      <c r="AE244" s="325"/>
      <c r="AF244" s="2249"/>
      <c r="AG244" s="2249"/>
      <c r="AH244" s="2249"/>
      <c r="AI244" s="2249"/>
      <c r="AJ244" s="2249"/>
      <c r="AK244" s="2249"/>
      <c r="AL244" s="2249"/>
      <c r="AM244" s="2249"/>
      <c r="AN244" s="2251"/>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row>
    <row r="245" spans="1:246" ht="30" customHeight="1" x14ac:dyDescent="0.25">
      <c r="A245" s="2268" t="s">
        <v>426</v>
      </c>
      <c r="B245" s="2268" t="s">
        <v>427</v>
      </c>
      <c r="C245" s="2340" t="s">
        <v>428</v>
      </c>
      <c r="D245" s="2219"/>
      <c r="E245" s="2220" t="s">
        <v>46</v>
      </c>
      <c r="F245" s="2221"/>
      <c r="G245" s="2222"/>
      <c r="H245" s="2223"/>
      <c r="I245" s="2224"/>
      <c r="J245" s="2224"/>
      <c r="K245" s="2225"/>
      <c r="L245" s="2225"/>
      <c r="M245" s="2224"/>
      <c r="N245" s="211"/>
      <c r="O245" s="2526"/>
      <c r="P245" s="211"/>
      <c r="Q245" s="211"/>
      <c r="R245" s="211"/>
      <c r="S245" s="211"/>
      <c r="T245" s="213"/>
      <c r="U245" s="214"/>
      <c r="V245" s="211"/>
      <c r="W245" s="211"/>
      <c r="X245" s="211"/>
      <c r="Y245" s="211"/>
      <c r="Z245" s="211"/>
      <c r="AA245" s="211"/>
      <c r="AB245" s="211"/>
      <c r="AC245" s="211"/>
      <c r="AD245" s="213"/>
      <c r="AE245" s="214"/>
      <c r="AF245" s="211"/>
      <c r="AG245" s="211"/>
      <c r="AH245" s="211"/>
      <c r="AI245" s="211"/>
      <c r="AJ245" s="211"/>
      <c r="AK245" s="211"/>
      <c r="AL245" s="211"/>
      <c r="AM245" s="211"/>
      <c r="AN245" s="211"/>
      <c r="HK245" s="2"/>
      <c r="HL245" s="2"/>
      <c r="HM245" s="2"/>
      <c r="HN245" s="2"/>
      <c r="HO245" s="2"/>
      <c r="HP245" s="2"/>
      <c r="HQ245" s="2"/>
      <c r="HR245" s="2"/>
      <c r="HS245" s="2"/>
    </row>
    <row r="246" spans="1:246" ht="89.25" x14ac:dyDescent="0.25">
      <c r="A246" s="2324" t="str">
        <f t="shared" ref="A246:H246" si="108">IF(A190="","",A190)</f>
        <v/>
      </c>
      <c r="B246" s="2324" t="str">
        <f t="shared" si="108"/>
        <v>LLA4MF1</v>
      </c>
      <c r="C246" s="2342" t="str">
        <f t="shared" si="108"/>
        <v>Psychologie et sociologie pour l’enseignement</v>
      </c>
      <c r="D246" s="2232" t="str">
        <f t="shared" si="108"/>
        <v>LOL5H7E</v>
      </c>
      <c r="E246" s="2232" t="str">
        <f t="shared" si="108"/>
        <v>UE spécialisation</v>
      </c>
      <c r="F246" s="2215" t="str">
        <f t="shared" si="108"/>
        <v>L2 SDL parc. MEF FLM-FLE et LSF,  L3 SDL parc. MEF FLM, L2 LLCER  et LEA parc. MEF FLM-FLE et MEEF 1er degré, L3 LLCER  et LEA parc. MEEF 1er degré</v>
      </c>
      <c r="G246" s="2227" t="str">
        <f t="shared" si="108"/>
        <v>INSPE</v>
      </c>
      <c r="H246" s="2217" t="str">
        <f t="shared" si="108"/>
        <v/>
      </c>
      <c r="I246" s="252" t="s">
        <v>74</v>
      </c>
      <c r="J246" s="2146">
        <v>3</v>
      </c>
      <c r="K246" s="254" t="str">
        <f>IF(K190="","",K190)</f>
        <v>DOYEN Anne-Lise</v>
      </c>
      <c r="L246" s="254" t="str">
        <f>IF(L190="","",L190)</f>
        <v>16 et 70</v>
      </c>
      <c r="M246" s="254" t="str">
        <f>IF(M190="","",M190)</f>
        <v/>
      </c>
      <c r="N246" s="2338">
        <f>IF(N190="","",N190)</f>
        <v>22</v>
      </c>
      <c r="O246" s="2524"/>
      <c r="P246" s="228"/>
      <c r="Q246" s="228"/>
      <c r="R246" s="2230" t="str">
        <f t="shared" ref="R246" si="109">IF(R190="","",R190)</f>
        <v/>
      </c>
      <c r="S246" s="2230" t="str">
        <f t="shared" ref="S246:AN246" si="110">IF(S190="","",S190)</f>
        <v/>
      </c>
      <c r="T246" s="231" t="str">
        <f>IF(T190="","",T190)</f>
        <v>100% CT DM / dépôt copie sur CELENE / devoir-pdf</v>
      </c>
      <c r="U246" s="232" t="str">
        <f>IF(U190="","",U190)</f>
        <v>100% CT DM / dépôt copie sur CELENE / devoir-pdf</v>
      </c>
      <c r="V246" s="398">
        <f t="shared" si="110"/>
        <v>1</v>
      </c>
      <c r="W246" s="291" t="str">
        <f t="shared" si="110"/>
        <v>CT</v>
      </c>
      <c r="X246" s="291" t="str">
        <f t="shared" si="110"/>
        <v>Ecrit</v>
      </c>
      <c r="Y246" s="291" t="str">
        <f t="shared" si="110"/>
        <v>1h00</v>
      </c>
      <c r="Z246" s="292">
        <f t="shared" si="110"/>
        <v>1</v>
      </c>
      <c r="AA246" s="293" t="str">
        <f t="shared" si="110"/>
        <v>CT</v>
      </c>
      <c r="AB246" s="293" t="str">
        <f t="shared" si="110"/>
        <v>Ecrit</v>
      </c>
      <c r="AC246" s="293" t="str">
        <f t="shared" si="110"/>
        <v>1h00</v>
      </c>
      <c r="AD246" s="859" t="str">
        <f t="shared" si="110"/>
        <v>100% CT DM / dépôt copie sur CELENE / devoir-pdf</v>
      </c>
      <c r="AE246" s="232" t="str">
        <f t="shared" ref="AE246:AE247" si="111">IF(AD246="","",+AD246)</f>
        <v>100% CT DM / dépôt copie sur CELENE / devoir-pdf</v>
      </c>
      <c r="AF246" s="398">
        <f t="shared" si="110"/>
        <v>1</v>
      </c>
      <c r="AG246" s="291" t="str">
        <f t="shared" si="110"/>
        <v>CT</v>
      </c>
      <c r="AH246" s="291" t="str">
        <f t="shared" si="110"/>
        <v>oral</v>
      </c>
      <c r="AI246" s="291" t="str">
        <f t="shared" si="110"/>
        <v>20 min</v>
      </c>
      <c r="AJ246" s="333">
        <f t="shared" si="110"/>
        <v>1</v>
      </c>
      <c r="AK246" s="293" t="str">
        <f t="shared" si="110"/>
        <v>CT</v>
      </c>
      <c r="AL246" s="293" t="str">
        <f t="shared" si="110"/>
        <v>oral</v>
      </c>
      <c r="AM246" s="293" t="str">
        <f t="shared" si="110"/>
        <v>20 min</v>
      </c>
      <c r="AN246" s="258" t="str">
        <f t="shared" si="110"/>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row>
    <row r="247" spans="1:246" ht="102" x14ac:dyDescent="0.25">
      <c r="A247" s="2324" t="str">
        <f t="shared" ref="A247:AN247" si="112">IF(A198="","",A198)</f>
        <v/>
      </c>
      <c r="B247" s="2324" t="str">
        <f t="shared" si="112"/>
        <v>LLA4H6A</v>
      </c>
      <c r="C247" s="2342" t="str">
        <f t="shared" si="112"/>
        <v>Communication interculturelle</v>
      </c>
      <c r="D247" s="2232" t="str">
        <f t="shared" si="112"/>
        <v/>
      </c>
      <c r="E247" s="2232" t="str">
        <f t="shared" si="112"/>
        <v>UE spécialisation</v>
      </c>
      <c r="F247" s="2215" t="str">
        <f t="shared" si="112"/>
        <v>L2 SDL,  L2 LLCER parc. MEF FLM-FLE, L2 LEA parc. MEF FLM-FLE, L2 LEA ANG/ALLD parc. Siegen, L3 Lettres parc. Métiers des lettres</v>
      </c>
      <c r="G247" s="2227" t="str">
        <f t="shared" si="112"/>
        <v>SDL</v>
      </c>
      <c r="H247" s="2217" t="str">
        <f t="shared" si="112"/>
        <v/>
      </c>
      <c r="I247" s="252" t="str">
        <f t="shared" si="112"/>
        <v>3</v>
      </c>
      <c r="J247" s="2146">
        <f t="shared" si="112"/>
        <v>3</v>
      </c>
      <c r="K247" s="254" t="str">
        <f t="shared" si="112"/>
        <v>GUERIN Emmanuelle</v>
      </c>
      <c r="L247" s="254">
        <f t="shared" si="112"/>
        <v>71</v>
      </c>
      <c r="M247" s="254" t="str">
        <f t="shared" si="112"/>
        <v/>
      </c>
      <c r="N247" s="2338" t="str">
        <f t="shared" si="112"/>
        <v/>
      </c>
      <c r="O247" s="2524"/>
      <c r="P247" s="228">
        <f t="shared" ref="P247" si="113">IF(P198="","",P198)</f>
        <v>24</v>
      </c>
      <c r="Q247" s="228"/>
      <c r="R247" s="2230" t="str">
        <f t="shared" ref="R247" si="114">IF(R198="","",R198)</f>
        <v/>
      </c>
      <c r="S247" s="2230" t="str">
        <f t="shared" si="112"/>
        <v/>
      </c>
      <c r="T247" s="859" t="str">
        <f t="shared" si="112"/>
        <v/>
      </c>
      <c r="U247" s="2646" t="str">
        <f t="shared" si="112"/>
        <v/>
      </c>
      <c r="V247" s="398">
        <f t="shared" si="112"/>
        <v>1</v>
      </c>
      <c r="W247" s="291" t="str">
        <f t="shared" si="112"/>
        <v>CC</v>
      </c>
      <c r="X247" s="291" t="str">
        <f t="shared" si="112"/>
        <v/>
      </c>
      <c r="Y247" s="291" t="str">
        <f t="shared" si="112"/>
        <v/>
      </c>
      <c r="Z247" s="292">
        <f t="shared" si="112"/>
        <v>1</v>
      </c>
      <c r="AA247" s="293" t="str">
        <f t="shared" si="112"/>
        <v>CT</v>
      </c>
      <c r="AB247" s="293" t="str">
        <f t="shared" si="112"/>
        <v>Oral</v>
      </c>
      <c r="AC247" s="293" t="str">
        <f t="shared" si="112"/>
        <v>15-20 min</v>
      </c>
      <c r="AD247" s="859" t="str">
        <f t="shared" ref="AD247" si="115">IF(AD199="","",AD199)</f>
        <v/>
      </c>
      <c r="AE247" s="232" t="str">
        <f t="shared" si="111"/>
        <v/>
      </c>
      <c r="AF247" s="398">
        <f t="shared" si="112"/>
        <v>1</v>
      </c>
      <c r="AG247" s="291" t="str">
        <f t="shared" si="112"/>
        <v>CT</v>
      </c>
      <c r="AH247" s="291" t="str">
        <f t="shared" si="112"/>
        <v>Oral</v>
      </c>
      <c r="AI247" s="291" t="str">
        <f t="shared" si="112"/>
        <v>15-20 min</v>
      </c>
      <c r="AJ247" s="333">
        <f t="shared" si="112"/>
        <v>1</v>
      </c>
      <c r="AK247" s="293" t="str">
        <f t="shared" si="112"/>
        <v>CT</v>
      </c>
      <c r="AL247" s="293" t="str">
        <f t="shared" si="112"/>
        <v>Oral</v>
      </c>
      <c r="AM247" s="293" t="str">
        <f t="shared" si="112"/>
        <v>15-20 min</v>
      </c>
      <c r="AN247" s="258" t="str">
        <f t="shared" si="112"/>
        <v>Ce cours présente et discute les principaux concepts et problématiques en jeu dans la communication interculturelle (culture, communication, valeurs, représentations, stéréotypes…). Les étudiants devront analyser des situations concrètes de communication interculturelle (communication interpersonnelle, communication médiatique...) en se basant sur différents supports (textes, documents iconographiques, documents audiovisuels...). Suivant leur parcours et leur profil, une réflexion spécifique sera menée sur des problématiques telles que : enseignement et interculturalité, marketin et interculturalité....</v>
      </c>
    </row>
    <row r="248" spans="1:246" ht="30.75" customHeight="1" x14ac:dyDescent="0.25">
      <c r="A248" s="309" t="s">
        <v>548</v>
      </c>
      <c r="B248" s="309" t="s">
        <v>549</v>
      </c>
      <c r="C248" s="310" t="s">
        <v>436</v>
      </c>
      <c r="D248" s="2241"/>
      <c r="E248" s="2242" t="s">
        <v>144</v>
      </c>
      <c r="F248" s="2242"/>
      <c r="G248" s="2243"/>
      <c r="H248" s="2244"/>
      <c r="I248" s="2245"/>
      <c r="J248" s="2246"/>
      <c r="K248" s="2246"/>
      <c r="L248" s="2246"/>
      <c r="M248" s="2246"/>
      <c r="N248" s="2247"/>
      <c r="O248" s="2518"/>
      <c r="P248" s="2247"/>
      <c r="Q248" s="2247"/>
      <c r="R248" s="2247"/>
      <c r="S248" s="2247"/>
      <c r="T248" s="317"/>
      <c r="U248" s="318"/>
      <c r="V248" s="2248"/>
      <c r="W248" s="2248"/>
      <c r="X248" s="2249"/>
      <c r="Y248" s="2250"/>
      <c r="Z248" s="2249"/>
      <c r="AA248" s="2249"/>
      <c r="AB248" s="2249"/>
      <c r="AC248" s="2249"/>
      <c r="AD248" s="324"/>
      <c r="AE248" s="325"/>
      <c r="AF248" s="2249"/>
      <c r="AG248" s="2249"/>
      <c r="AH248" s="2249"/>
      <c r="AI248" s="2249"/>
      <c r="AJ248" s="2249"/>
      <c r="AK248" s="2249"/>
      <c r="AL248" s="2249"/>
      <c r="AM248" s="2249"/>
      <c r="AN248" s="2251"/>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row>
    <row r="249" spans="1:246" ht="28.5" customHeight="1" x14ac:dyDescent="0.25">
      <c r="A249" s="2268" t="str">
        <f t="shared" ref="A249:S255" si="116">IF(A200="","",A200)</f>
        <v>LOLA4B06</v>
      </c>
      <c r="B249" s="2268" t="str">
        <f t="shared" si="116"/>
        <v>LLA4B50</v>
      </c>
      <c r="C249" s="2340" t="str">
        <f t="shared" si="116"/>
        <v>UE spécialisation parcours Traduction S4</v>
      </c>
      <c r="D249" s="2219" t="str">
        <f t="shared" si="116"/>
        <v/>
      </c>
      <c r="E249" s="2220" t="str">
        <f t="shared" si="116"/>
        <v>BLOC / CHAPEAU</v>
      </c>
      <c r="F249" s="2221" t="str">
        <f t="shared" si="116"/>
        <v/>
      </c>
      <c r="G249" s="2219" t="str">
        <f t="shared" si="116"/>
        <v>LLCER</v>
      </c>
      <c r="H249" s="2223" t="str">
        <f t="shared" si="116"/>
        <v/>
      </c>
      <c r="I249" s="2224" t="str">
        <f t="shared" si="116"/>
        <v/>
      </c>
      <c r="J249" s="2224" t="str">
        <f t="shared" si="116"/>
        <v/>
      </c>
      <c r="K249" s="2225" t="str">
        <f t="shared" si="116"/>
        <v/>
      </c>
      <c r="L249" s="2225" t="str">
        <f t="shared" si="116"/>
        <v/>
      </c>
      <c r="M249" s="2224" t="str">
        <f t="shared" si="116"/>
        <v/>
      </c>
      <c r="N249" s="211" t="str">
        <f t="shared" si="116"/>
        <v/>
      </c>
      <c r="O249" s="2526"/>
      <c r="P249" s="211" t="str">
        <f t="shared" ref="P249" si="117">IF(P200="","",P200)</f>
        <v/>
      </c>
      <c r="Q249" s="211" t="str">
        <f t="shared" si="116"/>
        <v/>
      </c>
      <c r="R249" s="211" t="str">
        <f t="shared" ref="R249" si="118">IF(R200="","",R200)</f>
        <v/>
      </c>
      <c r="S249" s="211" t="str">
        <f t="shared" si="116"/>
        <v/>
      </c>
      <c r="T249" s="213"/>
      <c r="U249" s="214"/>
      <c r="V249" s="211"/>
      <c r="W249" s="211"/>
      <c r="X249" s="211"/>
      <c r="Y249" s="211"/>
      <c r="Z249" s="211"/>
      <c r="AA249" s="211"/>
      <c r="AB249" s="211"/>
      <c r="AC249" s="211"/>
      <c r="AD249" s="213"/>
      <c r="AE249" s="214"/>
      <c r="AF249" s="211"/>
      <c r="AG249" s="211"/>
      <c r="AH249" s="211"/>
      <c r="AI249" s="211"/>
      <c r="AJ249" s="211"/>
      <c r="AK249" s="211"/>
      <c r="AL249" s="211"/>
      <c r="AM249" s="211"/>
      <c r="AN249" s="211"/>
      <c r="HK249" s="2"/>
      <c r="HL249" s="2"/>
      <c r="HM249" s="2"/>
      <c r="HN249" s="2"/>
      <c r="HO249" s="2"/>
      <c r="HP249" s="2"/>
      <c r="HQ249" s="2"/>
      <c r="HR249" s="2"/>
      <c r="HS249" s="2"/>
    </row>
    <row r="250" spans="1:246" ht="41.25" customHeight="1" x14ac:dyDescent="0.25">
      <c r="A250" s="2324" t="str">
        <f t="shared" si="116"/>
        <v/>
      </c>
      <c r="B250" s="2324" t="str">
        <f t="shared" si="116"/>
        <v>LLA4B5A</v>
      </c>
      <c r="C250" s="2342" t="str">
        <f t="shared" si="116"/>
        <v>Traduction et multimédias 2</v>
      </c>
      <c r="D250" s="2232" t="str">
        <f t="shared" si="116"/>
        <v/>
      </c>
      <c r="E250" s="2232" t="str">
        <f t="shared" si="116"/>
        <v>UE spécialisation</v>
      </c>
      <c r="F250" s="2215" t="str">
        <f t="shared" si="116"/>
        <v>L2 LEA et L2 LLCER parc. Traduction, L2 LEA ANG/ALLD Siegen</v>
      </c>
      <c r="G250" s="2227" t="str">
        <f t="shared" si="116"/>
        <v>LLCER</v>
      </c>
      <c r="H250" s="2217" t="str">
        <f t="shared" si="116"/>
        <v/>
      </c>
      <c r="I250" s="252" t="str">
        <f t="shared" si="116"/>
        <v>3</v>
      </c>
      <c r="J250" s="2146">
        <f t="shared" si="116"/>
        <v>3</v>
      </c>
      <c r="K250" s="254" t="str">
        <f t="shared" si="116"/>
        <v>CLOISEAU Gilles</v>
      </c>
      <c r="L250" s="254">
        <f t="shared" si="116"/>
        <v>11</v>
      </c>
      <c r="M250" s="254" t="str">
        <f t="shared" si="116"/>
        <v/>
      </c>
      <c r="N250" s="2338" t="str">
        <f t="shared" si="116"/>
        <v/>
      </c>
      <c r="O250" s="2524"/>
      <c r="P250" s="228">
        <f t="shared" ref="P250" si="119">IF(P201="","",P201)</f>
        <v>18</v>
      </c>
      <c r="Q250" s="228"/>
      <c r="R250" s="2230" t="str">
        <f t="shared" ref="R250" si="120">IF(R201="","",R201)</f>
        <v/>
      </c>
      <c r="S250" s="2230" t="str">
        <f t="shared" si="116"/>
        <v/>
      </c>
      <c r="T250" s="859" t="str">
        <f t="shared" ref="T250:U250" si="121">IF(T201="","",T201)</f>
        <v/>
      </c>
      <c r="U250" s="2646" t="str">
        <f t="shared" si="121"/>
        <v/>
      </c>
      <c r="V250" s="398">
        <f t="shared" ref="V250:AN250" si="122">IF(V201="","",V201)</f>
        <v>1</v>
      </c>
      <c r="W250" s="291" t="str">
        <f t="shared" si="122"/>
        <v>CC</v>
      </c>
      <c r="X250" s="291" t="str">
        <f t="shared" si="122"/>
        <v>écrit</v>
      </c>
      <c r="Y250" s="291" t="str">
        <f t="shared" si="122"/>
        <v>1h30</v>
      </c>
      <c r="Z250" s="292">
        <f t="shared" si="122"/>
        <v>1</v>
      </c>
      <c r="AA250" s="293" t="str">
        <f t="shared" si="122"/>
        <v>CT</v>
      </c>
      <c r="AB250" s="293" t="str">
        <f t="shared" si="122"/>
        <v>écrit</v>
      </c>
      <c r="AC250" s="293" t="str">
        <f t="shared" si="122"/>
        <v>1h30</v>
      </c>
      <c r="AD250" s="859" t="str">
        <f t="shared" ref="AD250" si="123">IF(AD202="","",AD202)</f>
        <v/>
      </c>
      <c r="AE250" s="232" t="str">
        <f>IF(AD250="","",+AD250)</f>
        <v/>
      </c>
      <c r="AF250" s="398">
        <f t="shared" si="122"/>
        <v>1</v>
      </c>
      <c r="AG250" s="291" t="str">
        <f t="shared" si="122"/>
        <v>CT</v>
      </c>
      <c r="AH250" s="291" t="str">
        <f t="shared" si="122"/>
        <v>écrit</v>
      </c>
      <c r="AI250" s="291" t="str">
        <f t="shared" si="122"/>
        <v>1h30</v>
      </c>
      <c r="AJ250" s="333">
        <f t="shared" si="122"/>
        <v>1</v>
      </c>
      <c r="AK250" s="293" t="str">
        <f t="shared" si="122"/>
        <v>CT</v>
      </c>
      <c r="AL250" s="293" t="str">
        <f t="shared" si="122"/>
        <v>écrit</v>
      </c>
      <c r="AM250" s="293" t="str">
        <f t="shared" si="122"/>
        <v>1h30</v>
      </c>
      <c r="AN250" s="258" t="str">
        <f t="shared" si="122"/>
        <v>Dans le prolongement du semestre 3, ce cours vise à amener à la pratique de la traduction orale consécutive et simultanée à partir de documents multimédia, audio et vidéo.</v>
      </c>
    </row>
    <row r="251" spans="1:246" ht="28.5" customHeight="1" x14ac:dyDescent="0.25">
      <c r="A251" s="912" t="str">
        <f t="shared" si="116"/>
        <v>LCLA4B06</v>
      </c>
      <c r="B251" s="202" t="str">
        <f t="shared" si="116"/>
        <v>LLA4B5B</v>
      </c>
      <c r="C251" s="203" t="str">
        <f t="shared" si="116"/>
        <v>Choix traduction renforcée 1 S4</v>
      </c>
      <c r="D251" s="2219" t="str">
        <f t="shared" si="116"/>
        <v/>
      </c>
      <c r="E251" s="2220" t="str">
        <f t="shared" si="116"/>
        <v>BLOC</v>
      </c>
      <c r="F251" s="2221" t="str">
        <f t="shared" si="116"/>
        <v/>
      </c>
      <c r="G251" s="2219" t="str">
        <f t="shared" si="116"/>
        <v>LLCER</v>
      </c>
      <c r="H251" s="2223" t="str">
        <f t="shared" si="116"/>
        <v>1 UE 3 ECTS</v>
      </c>
      <c r="I251" s="2224">
        <f t="shared" si="116"/>
        <v>3</v>
      </c>
      <c r="J251" s="2224">
        <f t="shared" si="116"/>
        <v>3</v>
      </c>
      <c r="K251" s="2225" t="str">
        <f t="shared" si="116"/>
        <v/>
      </c>
      <c r="L251" s="2225" t="str">
        <f t="shared" si="116"/>
        <v/>
      </c>
      <c r="M251" s="2224" t="str">
        <f t="shared" si="116"/>
        <v/>
      </c>
      <c r="N251" s="211" t="str">
        <f t="shared" si="116"/>
        <v/>
      </c>
      <c r="O251" s="2526"/>
      <c r="P251" s="211" t="str">
        <f t="shared" ref="P251" si="124">IF(P202="","",P202)</f>
        <v/>
      </c>
      <c r="Q251" s="211"/>
      <c r="R251" s="211" t="str">
        <f t="shared" ref="R251" si="125">IF(R202="","",R202)</f>
        <v/>
      </c>
      <c r="S251" s="211" t="str">
        <f t="shared" si="116"/>
        <v/>
      </c>
      <c r="T251" s="213"/>
      <c r="U251" s="214"/>
      <c r="V251" s="211"/>
      <c r="W251" s="211"/>
      <c r="X251" s="211"/>
      <c r="Y251" s="211"/>
      <c r="Z251" s="211"/>
      <c r="AA251" s="211"/>
      <c r="AB251" s="211"/>
      <c r="AC251" s="211"/>
      <c r="AD251" s="213"/>
      <c r="AE251" s="214"/>
      <c r="AF251" s="211"/>
      <c r="AG251" s="211"/>
      <c r="AH251" s="211"/>
      <c r="AI251" s="211"/>
      <c r="AJ251" s="211"/>
      <c r="AK251" s="211"/>
      <c r="AL251" s="211"/>
      <c r="AM251" s="211"/>
      <c r="AN251" s="211"/>
      <c r="HK251" s="2"/>
      <c r="HL251" s="2"/>
      <c r="HM251" s="2"/>
      <c r="HN251" s="2"/>
      <c r="HO251" s="2"/>
      <c r="HP251" s="2"/>
      <c r="HQ251" s="2"/>
      <c r="HR251" s="2"/>
      <c r="HS251" s="2"/>
    </row>
    <row r="252" spans="1:246" ht="40.5" customHeight="1" x14ac:dyDescent="0.25">
      <c r="A252" s="2292" t="str">
        <f t="shared" si="116"/>
        <v/>
      </c>
      <c r="B252" s="2293" t="str">
        <f t="shared" si="116"/>
        <v>LLA4B5B1</v>
      </c>
      <c r="C252" s="2352" t="str">
        <f t="shared" si="116"/>
        <v>Traduction renforcée Allemand/Français 1</v>
      </c>
      <c r="D252" s="2213" t="str">
        <f t="shared" si="116"/>
        <v/>
      </c>
      <c r="E252" s="2232" t="str">
        <f t="shared" si="116"/>
        <v>UE spécialisation</v>
      </c>
      <c r="F252" s="2227" t="str">
        <f t="shared" si="116"/>
        <v>L2 LEA et L2 LLCER parc. Traduction</v>
      </c>
      <c r="G252" s="2227" t="str">
        <f t="shared" si="116"/>
        <v>LLCER</v>
      </c>
      <c r="H252" s="2217" t="str">
        <f t="shared" si="116"/>
        <v/>
      </c>
      <c r="I252" s="252" t="str">
        <f t="shared" si="116"/>
        <v>3</v>
      </c>
      <c r="J252" s="2146">
        <f t="shared" si="116"/>
        <v>3</v>
      </c>
      <c r="K252" s="254" t="str">
        <f t="shared" si="116"/>
        <v>FLEURY Alain</v>
      </c>
      <c r="L252" s="254">
        <f t="shared" si="116"/>
        <v>12</v>
      </c>
      <c r="M252" s="254" t="str">
        <f t="shared" si="116"/>
        <v/>
      </c>
      <c r="N252" s="2528" t="str">
        <f t="shared" si="116"/>
        <v/>
      </c>
      <c r="O252" s="2569"/>
      <c r="P252" s="2572">
        <f t="shared" ref="P252" si="126">IF(P203="","",P203)</f>
        <v>18</v>
      </c>
      <c r="Q252" s="2309"/>
      <c r="R252" s="2353" t="str">
        <f t="shared" ref="R252" si="127">IF(R203="","",R203)</f>
        <v/>
      </c>
      <c r="S252" s="2353" t="str">
        <f t="shared" si="116"/>
        <v/>
      </c>
      <c r="T252" s="859" t="str">
        <f t="shared" ref="T252:U255" si="128">IF(T203="","",T203)</f>
        <v/>
      </c>
      <c r="U252" s="2646" t="str">
        <f t="shared" si="128"/>
        <v/>
      </c>
      <c r="V252" s="2354">
        <f t="shared" ref="V252:AN255" si="129">IF(V203="","",V203)</f>
        <v>1</v>
      </c>
      <c r="W252" s="2355" t="str">
        <f t="shared" si="129"/>
        <v>CC</v>
      </c>
      <c r="X252" s="2355" t="str">
        <f t="shared" si="129"/>
        <v>écrit</v>
      </c>
      <c r="Y252" s="2355" t="str">
        <f t="shared" si="129"/>
        <v/>
      </c>
      <c r="Z252" s="2356">
        <f t="shared" si="129"/>
        <v>1</v>
      </c>
      <c r="AA252" s="2357" t="str">
        <f t="shared" si="129"/>
        <v>CT</v>
      </c>
      <c r="AB252" s="2357" t="str">
        <f t="shared" si="129"/>
        <v>écrit</v>
      </c>
      <c r="AC252" s="2357" t="str">
        <f t="shared" si="129"/>
        <v>1h30</v>
      </c>
      <c r="AD252" s="859" t="str">
        <f t="shared" ref="AD252:AD257" si="130">IF(AD204="","",AD204)</f>
        <v/>
      </c>
      <c r="AE252" s="232" t="str">
        <f t="shared" ref="AE252:AE255" si="131">IF(AD252="","",+AD252)</f>
        <v/>
      </c>
      <c r="AF252" s="2354">
        <f t="shared" si="129"/>
        <v>1</v>
      </c>
      <c r="AG252" s="2355" t="str">
        <f t="shared" si="129"/>
        <v>CT</v>
      </c>
      <c r="AH252" s="2355" t="str">
        <f t="shared" si="129"/>
        <v>écrit</v>
      </c>
      <c r="AI252" s="2355" t="str">
        <f t="shared" si="129"/>
        <v>1h30</v>
      </c>
      <c r="AJ252" s="2358">
        <f t="shared" si="129"/>
        <v>1</v>
      </c>
      <c r="AK252" s="2357" t="str">
        <f t="shared" si="129"/>
        <v>CT</v>
      </c>
      <c r="AL252" s="2357" t="str">
        <f t="shared" si="129"/>
        <v>écrit</v>
      </c>
      <c r="AM252" s="2357" t="str">
        <f t="shared" si="129"/>
        <v>1h30</v>
      </c>
      <c r="AN252" s="2359" t="str">
        <f t="shared" si="129"/>
        <v/>
      </c>
    </row>
    <row r="253" spans="1:246" ht="40.5" customHeight="1" x14ac:dyDescent="0.25">
      <c r="A253" s="2292" t="str">
        <f t="shared" si="116"/>
        <v/>
      </c>
      <c r="B253" s="2293" t="str">
        <f t="shared" si="116"/>
        <v>LLA4B5B2</v>
      </c>
      <c r="C253" s="2352" t="str">
        <f t="shared" si="116"/>
        <v>Traduction renforcée Espagnol/Français 1</v>
      </c>
      <c r="D253" s="2213" t="str">
        <f t="shared" si="116"/>
        <v>LOL4BC5
LOL4CC5
LOL4JC5</v>
      </c>
      <c r="E253" s="2232" t="str">
        <f t="shared" si="116"/>
        <v>UE spécialisation</v>
      </c>
      <c r="F253" s="2227" t="str">
        <f t="shared" si="116"/>
        <v>L2 LEA et L2 LLCER parc. Traduction</v>
      </c>
      <c r="G253" s="2227" t="str">
        <f t="shared" si="116"/>
        <v>LLCER</v>
      </c>
      <c r="H253" s="2217" t="str">
        <f t="shared" si="116"/>
        <v/>
      </c>
      <c r="I253" s="252" t="str">
        <f t="shared" si="116"/>
        <v>3</v>
      </c>
      <c r="J253" s="2146">
        <f t="shared" si="116"/>
        <v>3</v>
      </c>
      <c r="K253" s="254" t="str">
        <f t="shared" si="116"/>
        <v>FOURNIE-CHABOCHE Sylvie</v>
      </c>
      <c r="L253" s="254">
        <f t="shared" si="116"/>
        <v>14</v>
      </c>
      <c r="M253" s="254" t="str">
        <f t="shared" si="116"/>
        <v/>
      </c>
      <c r="N253" s="2528" t="str">
        <f t="shared" si="116"/>
        <v/>
      </c>
      <c r="O253" s="2569"/>
      <c r="P253" s="2572">
        <f t="shared" ref="P253" si="132">IF(P204="","",P204)</f>
        <v>18</v>
      </c>
      <c r="Q253" s="2309"/>
      <c r="R253" s="2353" t="str">
        <f t="shared" ref="R253" si="133">IF(R204="","",R204)</f>
        <v/>
      </c>
      <c r="S253" s="2353" t="str">
        <f t="shared" si="116"/>
        <v/>
      </c>
      <c r="T253" s="859" t="str">
        <f t="shared" si="128"/>
        <v/>
      </c>
      <c r="U253" s="2646" t="str">
        <f t="shared" si="128"/>
        <v/>
      </c>
      <c r="V253" s="2354">
        <f t="shared" si="129"/>
        <v>1</v>
      </c>
      <c r="W253" s="2355" t="str">
        <f t="shared" si="129"/>
        <v>CC</v>
      </c>
      <c r="X253" s="2355" t="str">
        <f t="shared" si="129"/>
        <v>écrit et oral</v>
      </c>
      <c r="Y253" s="2355" t="str">
        <f t="shared" si="129"/>
        <v/>
      </c>
      <c r="Z253" s="2356">
        <f t="shared" si="129"/>
        <v>1</v>
      </c>
      <c r="AA253" s="2357" t="str">
        <f t="shared" si="129"/>
        <v>CT</v>
      </c>
      <c r="AB253" s="2357" t="str">
        <f t="shared" si="129"/>
        <v>écrit</v>
      </c>
      <c r="AC253" s="2357" t="str">
        <f t="shared" si="129"/>
        <v>1h30</v>
      </c>
      <c r="AD253" s="859" t="str">
        <f t="shared" si="130"/>
        <v/>
      </c>
      <c r="AE253" s="232" t="str">
        <f t="shared" si="131"/>
        <v/>
      </c>
      <c r="AF253" s="2354">
        <f t="shared" si="129"/>
        <v>1</v>
      </c>
      <c r="AG253" s="2355" t="str">
        <f t="shared" si="129"/>
        <v>CT</v>
      </c>
      <c r="AH253" s="2355" t="str">
        <f t="shared" si="129"/>
        <v>écrit</v>
      </c>
      <c r="AI253" s="2355" t="str">
        <f t="shared" si="129"/>
        <v>1h30</v>
      </c>
      <c r="AJ253" s="2358">
        <f t="shared" si="129"/>
        <v>1</v>
      </c>
      <c r="AK253" s="2357" t="str">
        <f t="shared" si="129"/>
        <v>CT</v>
      </c>
      <c r="AL253" s="2357" t="str">
        <f t="shared" si="129"/>
        <v>écrit</v>
      </c>
      <c r="AM253" s="2357" t="str">
        <f t="shared" si="129"/>
        <v>1h30</v>
      </c>
      <c r="AN253" s="2359" t="str">
        <f t="shared" si="129"/>
        <v/>
      </c>
    </row>
    <row r="254" spans="1:246" s="745" customFormat="1" ht="25.5" x14ac:dyDescent="0.2">
      <c r="A254" s="2361" t="str">
        <f t="shared" si="116"/>
        <v/>
      </c>
      <c r="B254" s="2362" t="str">
        <f t="shared" si="116"/>
        <v>LLA4B5B3</v>
      </c>
      <c r="C254" s="2363" t="str">
        <f t="shared" si="116"/>
        <v>Traduction  renforcée Japonais/Français 1</v>
      </c>
      <c r="D254" s="2213" t="str">
        <f t="shared" si="116"/>
        <v/>
      </c>
      <c r="E254" s="2213" t="str">
        <f t="shared" si="116"/>
        <v>UE spécialisation</v>
      </c>
      <c r="F254" s="2364" t="str">
        <f t="shared" si="116"/>
        <v>L2 LEA et L2 LLCER parc. Traduction</v>
      </c>
      <c r="G254" s="2364" t="str">
        <f t="shared" si="116"/>
        <v>LLCER</v>
      </c>
      <c r="H254" s="2329" t="str">
        <f t="shared" si="116"/>
        <v/>
      </c>
      <c r="I254" s="252" t="str">
        <f t="shared" si="116"/>
        <v>3</v>
      </c>
      <c r="J254" s="2146">
        <f t="shared" si="116"/>
        <v>3</v>
      </c>
      <c r="K254" s="254" t="str">
        <f t="shared" si="116"/>
        <v>DURRINGER Fabien</v>
      </c>
      <c r="L254" s="254">
        <f t="shared" si="116"/>
        <v>15</v>
      </c>
      <c r="M254" s="254" t="str">
        <f t="shared" si="116"/>
        <v/>
      </c>
      <c r="N254" s="2613" t="str">
        <f t="shared" si="116"/>
        <v/>
      </c>
      <c r="O254" s="2594"/>
      <c r="P254" s="2556">
        <f t="shared" ref="P254" si="134">IF(P205="","",P205)</f>
        <v>18</v>
      </c>
      <c r="Q254" s="255"/>
      <c r="R254" s="2333" t="str">
        <f t="shared" ref="R254" si="135">IF(R205="","",R205)</f>
        <v/>
      </c>
      <c r="S254" s="2333" t="str">
        <f t="shared" si="116"/>
        <v/>
      </c>
      <c r="T254" s="1117" t="str">
        <f t="shared" si="128"/>
        <v/>
      </c>
      <c r="U254" s="2659" t="str">
        <f t="shared" si="128"/>
        <v/>
      </c>
      <c r="V254" s="2366">
        <f t="shared" si="129"/>
        <v>1</v>
      </c>
      <c r="W254" s="2367" t="str">
        <f t="shared" si="129"/>
        <v>CT</v>
      </c>
      <c r="X254" s="2367" t="str">
        <f t="shared" si="129"/>
        <v>écrit</v>
      </c>
      <c r="Y254" s="2368" t="str">
        <f t="shared" si="129"/>
        <v>1h00</v>
      </c>
      <c r="Z254" s="2369">
        <f t="shared" si="129"/>
        <v>1</v>
      </c>
      <c r="AA254" s="2370" t="str">
        <f t="shared" si="129"/>
        <v>CT</v>
      </c>
      <c r="AB254" s="2370" t="str">
        <f t="shared" si="129"/>
        <v>écrit</v>
      </c>
      <c r="AC254" s="2368" t="str">
        <f t="shared" si="129"/>
        <v>1h00</v>
      </c>
      <c r="AD254" s="859" t="str">
        <f t="shared" si="130"/>
        <v/>
      </c>
      <c r="AE254" s="232" t="str">
        <f t="shared" si="131"/>
        <v/>
      </c>
      <c r="AF254" s="2366">
        <f t="shared" si="129"/>
        <v>1</v>
      </c>
      <c r="AG254" s="2367" t="str">
        <f t="shared" si="129"/>
        <v>CT</v>
      </c>
      <c r="AH254" s="2367" t="str">
        <f t="shared" si="129"/>
        <v>écrit</v>
      </c>
      <c r="AI254" s="2368" t="str">
        <f t="shared" si="129"/>
        <v>1h00</v>
      </c>
      <c r="AJ254" s="2371">
        <f t="shared" si="129"/>
        <v>1</v>
      </c>
      <c r="AK254" s="2370" t="str">
        <f t="shared" si="129"/>
        <v>CT</v>
      </c>
      <c r="AL254" s="2370" t="str">
        <f t="shared" si="129"/>
        <v>écrit</v>
      </c>
      <c r="AM254" s="2368" t="str">
        <f t="shared" si="129"/>
        <v>1h00</v>
      </c>
      <c r="AN254" s="2372" t="str">
        <f t="shared" si="129"/>
        <v/>
      </c>
    </row>
    <row r="255" spans="1:246" s="762" customFormat="1" ht="25.5" x14ac:dyDescent="0.2">
      <c r="A255" s="2373" t="str">
        <f t="shared" si="116"/>
        <v/>
      </c>
      <c r="B255" s="2374" t="str">
        <f t="shared" si="116"/>
        <v>LLA4B5B4</v>
      </c>
      <c r="C255" s="2346" t="str">
        <f t="shared" si="116"/>
        <v>Traduction  renforcée Chinois/Français 1</v>
      </c>
      <c r="D255" s="2269" t="str">
        <f t="shared" si="116"/>
        <v/>
      </c>
      <c r="E255" s="2269" t="str">
        <f t="shared" si="116"/>
        <v>UE spécialisation</v>
      </c>
      <c r="F255" s="2350" t="str">
        <f t="shared" si="116"/>
        <v>L2 LEA et L2 LLCER parc. Traduction</v>
      </c>
      <c r="G255" s="2350" t="str">
        <f t="shared" si="116"/>
        <v>LLCER</v>
      </c>
      <c r="H255" s="2375" t="str">
        <f t="shared" si="116"/>
        <v/>
      </c>
      <c r="I255" s="752" t="str">
        <f t="shared" si="116"/>
        <v>3</v>
      </c>
      <c r="J255" s="2376">
        <f t="shared" si="116"/>
        <v>3</v>
      </c>
      <c r="K255" s="555" t="str">
        <f t="shared" si="116"/>
        <v>LUO Xiaoliang</v>
      </c>
      <c r="L255" s="555">
        <f t="shared" si="116"/>
        <v>15</v>
      </c>
      <c r="M255" s="555" t="str">
        <f t="shared" si="116"/>
        <v/>
      </c>
      <c r="N255" s="2605" t="str">
        <f t="shared" si="116"/>
        <v/>
      </c>
      <c r="O255" s="2599"/>
      <c r="P255" s="2598">
        <f t="shared" ref="P255" si="136">IF(P206="","",P206)</f>
        <v>18</v>
      </c>
      <c r="Q255" s="754"/>
      <c r="R255" s="2377" t="str">
        <f t="shared" ref="R255" si="137">IF(R206="","",R206)</f>
        <v/>
      </c>
      <c r="S255" s="2377" t="str">
        <f t="shared" si="116"/>
        <v/>
      </c>
      <c r="T255" s="2660" t="str">
        <f t="shared" si="128"/>
        <v/>
      </c>
      <c r="U255" s="2661" t="str">
        <f t="shared" si="128"/>
        <v/>
      </c>
      <c r="V255" s="2378">
        <f t="shared" si="129"/>
        <v>1</v>
      </c>
      <c r="W255" s="2379" t="str">
        <f t="shared" si="129"/>
        <v>CT</v>
      </c>
      <c r="X255" s="2379" t="str">
        <f t="shared" si="129"/>
        <v>écrit</v>
      </c>
      <c r="Y255" s="2379" t="str">
        <f t="shared" si="129"/>
        <v>1h00 au lieu de 1h30</v>
      </c>
      <c r="Z255" s="2380">
        <f t="shared" si="129"/>
        <v>1</v>
      </c>
      <c r="AA255" s="2381" t="str">
        <f t="shared" si="129"/>
        <v>CT</v>
      </c>
      <c r="AB255" s="2381" t="str">
        <f t="shared" si="129"/>
        <v>écrit</v>
      </c>
      <c r="AC255" s="2381" t="str">
        <f t="shared" si="129"/>
        <v>1h00 au lieu de 1h30</v>
      </c>
      <c r="AD255" s="859" t="str">
        <f t="shared" si="130"/>
        <v/>
      </c>
      <c r="AE255" s="232" t="str">
        <f t="shared" si="131"/>
        <v/>
      </c>
      <c r="AF255" s="2378">
        <f t="shared" si="129"/>
        <v>1</v>
      </c>
      <c r="AG255" s="2379" t="str">
        <f t="shared" si="129"/>
        <v>CT</v>
      </c>
      <c r="AH255" s="2379" t="str">
        <f t="shared" si="129"/>
        <v>écrit</v>
      </c>
      <c r="AI255" s="2379" t="str">
        <f t="shared" si="129"/>
        <v>1h30</v>
      </c>
      <c r="AJ255" s="2382">
        <f t="shared" si="129"/>
        <v>1</v>
      </c>
      <c r="AK255" s="2381" t="str">
        <f t="shared" si="129"/>
        <v>CT</v>
      </c>
      <c r="AL255" s="2381" t="str">
        <f t="shared" si="129"/>
        <v>écrit</v>
      </c>
      <c r="AM255" s="2381" t="str">
        <f t="shared" si="129"/>
        <v>1h30</v>
      </c>
      <c r="AN255" s="2383" t="str">
        <f t="shared" si="129"/>
        <v/>
      </c>
    </row>
    <row r="256" spans="1:246" ht="21" customHeight="1" x14ac:dyDescent="0.25">
      <c r="A256" s="2255" t="s">
        <v>550</v>
      </c>
      <c r="B256" s="2255" t="s">
        <v>551</v>
      </c>
      <c r="C256" s="2256" t="s">
        <v>199</v>
      </c>
      <c r="D256" s="2241"/>
      <c r="E256" s="2242" t="s">
        <v>144</v>
      </c>
      <c r="F256" s="2242"/>
      <c r="G256" s="2243"/>
      <c r="H256" s="2244"/>
      <c r="I256" s="2245"/>
      <c r="J256" s="2246"/>
      <c r="K256" s="2246"/>
      <c r="L256" s="2246"/>
      <c r="M256" s="2246"/>
      <c r="N256" s="2600"/>
      <c r="O256" s="2538"/>
      <c r="P256" s="2247"/>
      <c r="Q256" s="2247"/>
      <c r="R256" s="2247"/>
      <c r="S256" s="2247"/>
      <c r="T256" s="317"/>
      <c r="U256" s="318"/>
      <c r="V256" s="2248"/>
      <c r="W256" s="2248"/>
      <c r="X256" s="2249"/>
      <c r="Y256" s="2250"/>
      <c r="Z256" s="2249"/>
      <c r="AA256" s="2249"/>
      <c r="AB256" s="2249"/>
      <c r="AC256" s="2249"/>
      <c r="AD256" s="324"/>
      <c r="AE256" s="325"/>
      <c r="AF256" s="2249"/>
      <c r="AG256" s="2249"/>
      <c r="AH256" s="2249"/>
      <c r="AI256" s="2249"/>
      <c r="AJ256" s="2249"/>
      <c r="AK256" s="2249"/>
      <c r="AL256" s="2249"/>
      <c r="AM256" s="2249"/>
      <c r="AN256" s="2251"/>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row>
    <row r="257" spans="1:246" ht="39" customHeight="1" x14ac:dyDescent="0.25">
      <c r="A257" s="2384" t="str">
        <f t="shared" ref="A257:AN260" si="138">+IF(A208="","",A208)</f>
        <v/>
      </c>
      <c r="B257" s="2293" t="str">
        <f t="shared" si="138"/>
        <v>LLA4B60</v>
      </c>
      <c r="C257" s="2264" t="str">
        <f t="shared" si="138"/>
        <v>Cultures populaires états-uniennes / American Popular Culture</v>
      </c>
      <c r="D257" s="2296" t="str">
        <f t="shared" si="138"/>
        <v/>
      </c>
      <c r="E257" s="2232" t="str">
        <f t="shared" si="138"/>
        <v>UE spécialisation</v>
      </c>
      <c r="F257" s="2227" t="str">
        <f t="shared" si="138"/>
        <v>L2 LEA et L2 LLCER parc. Médiation interculturelle</v>
      </c>
      <c r="G257" s="2262" t="str">
        <f t="shared" si="138"/>
        <v>LLCER</v>
      </c>
      <c r="H257" s="2217" t="str">
        <f t="shared" si="138"/>
        <v/>
      </c>
      <c r="I257" s="252" t="str">
        <f t="shared" si="138"/>
        <v>3</v>
      </c>
      <c r="J257" s="2146">
        <f t="shared" si="138"/>
        <v>3</v>
      </c>
      <c r="K257" s="254" t="str">
        <f t="shared" si="138"/>
        <v>TABUTEAU Eric</v>
      </c>
      <c r="L257" s="254">
        <f t="shared" si="138"/>
        <v>11</v>
      </c>
      <c r="M257" s="254" t="str">
        <f t="shared" si="138"/>
        <v/>
      </c>
      <c r="N257" s="2601" t="str">
        <f t="shared" si="138"/>
        <v/>
      </c>
      <c r="O257" s="2569"/>
      <c r="P257" s="255">
        <f t="shared" ref="P257" si="139">+IF(P208="","",P208)</f>
        <v>18</v>
      </c>
      <c r="Q257" s="255"/>
      <c r="R257" s="2230" t="str">
        <f t="shared" ref="R257" si="140">+IF(R208="","",R208)</f>
        <v/>
      </c>
      <c r="S257" s="2230" t="str">
        <f t="shared" si="138"/>
        <v/>
      </c>
      <c r="T257" s="2656" t="str">
        <f t="shared" si="138"/>
        <v/>
      </c>
      <c r="U257" s="2662" t="str">
        <f t="shared" si="138"/>
        <v/>
      </c>
      <c r="V257" s="2195">
        <f t="shared" si="138"/>
        <v>1</v>
      </c>
      <c r="W257" s="291" t="str">
        <f t="shared" si="138"/>
        <v>CC</v>
      </c>
      <c r="X257" s="291" t="str">
        <f t="shared" si="138"/>
        <v>écrit et oral</v>
      </c>
      <c r="Y257" s="291" t="str">
        <f t="shared" si="138"/>
        <v>écrit 1h30 + oral 15 min</v>
      </c>
      <c r="Z257" s="333">
        <f t="shared" si="138"/>
        <v>1</v>
      </c>
      <c r="AA257" s="293" t="str">
        <f t="shared" si="138"/>
        <v>CT</v>
      </c>
      <c r="AB257" s="293" t="str">
        <f t="shared" si="138"/>
        <v>écrit</v>
      </c>
      <c r="AC257" s="293" t="str">
        <f t="shared" si="138"/>
        <v>1h30</v>
      </c>
      <c r="AD257" s="859" t="str">
        <f t="shared" si="130"/>
        <v/>
      </c>
      <c r="AE257" s="232" t="str">
        <f>IF(AD257="","",+AD257)</f>
        <v/>
      </c>
      <c r="AF257" s="2195">
        <f t="shared" si="138"/>
        <v>1</v>
      </c>
      <c r="AG257" s="291" t="str">
        <f t="shared" si="138"/>
        <v>CT</v>
      </c>
      <c r="AH257" s="291" t="str">
        <f t="shared" si="138"/>
        <v>écrit</v>
      </c>
      <c r="AI257" s="291" t="str">
        <f t="shared" si="138"/>
        <v>1h30</v>
      </c>
      <c r="AJ257" s="333">
        <f t="shared" si="138"/>
        <v>1</v>
      </c>
      <c r="AK257" s="293" t="str">
        <f t="shared" si="138"/>
        <v>CT</v>
      </c>
      <c r="AL257" s="293" t="str">
        <f t="shared" si="138"/>
        <v>écrit</v>
      </c>
      <c r="AM257" s="293" t="str">
        <f t="shared" si="138"/>
        <v>1h30</v>
      </c>
      <c r="AN257" s="258" t="str">
        <f t="shared" si="138"/>
        <v/>
      </c>
    </row>
    <row r="258" spans="1:246" ht="30" customHeight="1" x14ac:dyDescent="0.25">
      <c r="A258" s="202" t="str">
        <f t="shared" si="138"/>
        <v>LCLA4B04</v>
      </c>
      <c r="B258" s="202" t="str">
        <f t="shared" si="138"/>
        <v>LLA4B61</v>
      </c>
      <c r="C258" s="203" t="str">
        <f t="shared" si="138"/>
        <v>Choix UE spécialisation parcours Médiation S4</v>
      </c>
      <c r="D258" s="2219" t="str">
        <f t="shared" si="138"/>
        <v/>
      </c>
      <c r="E258" s="2220" t="str">
        <f t="shared" si="138"/>
        <v>BLOC</v>
      </c>
      <c r="F258" s="2221" t="str">
        <f t="shared" si="138"/>
        <v/>
      </c>
      <c r="G258" s="2222" t="str">
        <f t="shared" si="138"/>
        <v>LLCER</v>
      </c>
      <c r="H258" s="2223" t="str">
        <f t="shared" si="138"/>
        <v>1 UE / 3 ECTS</v>
      </c>
      <c r="I258" s="2224">
        <f t="shared" si="138"/>
        <v>3</v>
      </c>
      <c r="J258" s="2224">
        <f t="shared" si="138"/>
        <v>3</v>
      </c>
      <c r="K258" s="2225" t="str">
        <f t="shared" si="138"/>
        <v/>
      </c>
      <c r="L258" s="2225" t="str">
        <f t="shared" si="138"/>
        <v/>
      </c>
      <c r="M258" s="2224" t="str">
        <f t="shared" si="138"/>
        <v/>
      </c>
      <c r="N258" s="2585" t="str">
        <f t="shared" si="138"/>
        <v/>
      </c>
      <c r="O258" s="2537"/>
      <c r="P258" s="211" t="str">
        <f t="shared" ref="P258" si="141">+IF(P209="","",P209)</f>
        <v/>
      </c>
      <c r="Q258" s="211" t="str">
        <f t="shared" si="138"/>
        <v/>
      </c>
      <c r="R258" s="211" t="str">
        <f t="shared" ref="R258" si="142">+IF(R209="","",R209)</f>
        <v/>
      </c>
      <c r="S258" s="211" t="str">
        <f t="shared" si="138"/>
        <v/>
      </c>
      <c r="T258" s="213"/>
      <c r="U258" s="214"/>
      <c r="V258" s="211"/>
      <c r="W258" s="211"/>
      <c r="X258" s="211"/>
      <c r="Y258" s="211"/>
      <c r="Z258" s="211"/>
      <c r="AA258" s="211"/>
      <c r="AB258" s="211"/>
      <c r="AC258" s="211"/>
      <c r="AD258" s="213"/>
      <c r="AE258" s="214"/>
      <c r="AF258" s="211"/>
      <c r="AG258" s="211"/>
      <c r="AH258" s="211"/>
      <c r="AI258" s="211"/>
      <c r="AJ258" s="211"/>
      <c r="AK258" s="211"/>
      <c r="AL258" s="211"/>
      <c r="AM258" s="211"/>
      <c r="AN258" s="211"/>
      <c r="HK258" s="2"/>
      <c r="HL258" s="2"/>
      <c r="HM258" s="2"/>
      <c r="HN258" s="2"/>
      <c r="HO258" s="2"/>
      <c r="HP258" s="2"/>
      <c r="HQ258" s="2"/>
      <c r="HR258" s="2"/>
      <c r="HS258" s="2"/>
    </row>
    <row r="259" spans="1:246" ht="89.25" x14ac:dyDescent="0.25">
      <c r="A259" s="2384" t="str">
        <f t="shared" si="138"/>
        <v/>
      </c>
      <c r="B259" s="2293" t="str">
        <f t="shared" si="138"/>
        <v>LLA4B61A</v>
      </c>
      <c r="C259" s="2264" t="str">
        <f t="shared" si="138"/>
        <v>Introduction aux études irlandaises / Introduction to Irish History and Society</v>
      </c>
      <c r="D259" s="2296" t="str">
        <f t="shared" si="138"/>
        <v>LOL3BB5
LOL3CB5
LOL3JB5</v>
      </c>
      <c r="E259" s="2232" t="str">
        <f t="shared" si="138"/>
        <v>UE spécialisation</v>
      </c>
      <c r="F259" s="2227" t="str">
        <f t="shared" si="138"/>
        <v>L2 LEA et L2 LLCER parc. Médiation interculturelle</v>
      </c>
      <c r="G259" s="2262" t="str">
        <f t="shared" si="138"/>
        <v>LLCER</v>
      </c>
      <c r="H259" s="2215" t="str">
        <f t="shared" si="138"/>
        <v/>
      </c>
      <c r="I259" s="252" t="str">
        <f t="shared" si="138"/>
        <v>3</v>
      </c>
      <c r="J259" s="2146">
        <f t="shared" si="138"/>
        <v>3</v>
      </c>
      <c r="K259" s="254" t="str">
        <f t="shared" si="138"/>
        <v>FISCHER Karin</v>
      </c>
      <c r="L259" s="254">
        <f t="shared" si="138"/>
        <v>11</v>
      </c>
      <c r="M259" s="254" t="str">
        <f t="shared" si="138"/>
        <v/>
      </c>
      <c r="N259" s="2601" t="str">
        <f t="shared" si="138"/>
        <v/>
      </c>
      <c r="O259" s="2569"/>
      <c r="P259" s="255">
        <f t="shared" ref="P259" si="143">+IF(P210="","",P210)</f>
        <v>18</v>
      </c>
      <c r="Q259" s="255"/>
      <c r="R259" s="2385" t="str">
        <f t="shared" ref="R259" si="144">+IF(R210="","",R210)</f>
        <v/>
      </c>
      <c r="S259" s="2385" t="str">
        <f t="shared" si="138"/>
        <v/>
      </c>
      <c r="T259" s="2656" t="str">
        <f t="shared" si="138"/>
        <v/>
      </c>
      <c r="U259" s="2662" t="str">
        <f t="shared" si="138"/>
        <v/>
      </c>
      <c r="V259" s="2195">
        <f t="shared" si="138"/>
        <v>1</v>
      </c>
      <c r="W259" s="291" t="str">
        <f t="shared" si="138"/>
        <v>CC</v>
      </c>
      <c r="X259" s="291" t="str">
        <f t="shared" si="138"/>
        <v>écrit et oral</v>
      </c>
      <c r="Y259" s="291" t="str">
        <f t="shared" si="138"/>
        <v>écrit 1h30 et oral 15 min</v>
      </c>
      <c r="Z259" s="333">
        <f t="shared" si="138"/>
        <v>1</v>
      </c>
      <c r="AA259" s="293" t="str">
        <f t="shared" si="138"/>
        <v>CT</v>
      </c>
      <c r="AB259" s="293" t="str">
        <f t="shared" si="138"/>
        <v>écrit</v>
      </c>
      <c r="AC259" s="293" t="str">
        <f t="shared" si="138"/>
        <v>1h30</v>
      </c>
      <c r="AD259" s="859" t="str">
        <f t="shared" si="138"/>
        <v/>
      </c>
      <c r="AE259" s="232" t="str">
        <f>IF(AD259="","",+AD259)</f>
        <v/>
      </c>
      <c r="AF259" s="2195">
        <f t="shared" si="138"/>
        <v>1</v>
      </c>
      <c r="AG259" s="291" t="str">
        <f t="shared" si="138"/>
        <v>CT</v>
      </c>
      <c r="AH259" s="291" t="str">
        <f t="shared" si="138"/>
        <v>écrit</v>
      </c>
      <c r="AI259" s="291" t="str">
        <f t="shared" si="138"/>
        <v>1h30</v>
      </c>
      <c r="AJ259" s="333">
        <f t="shared" si="138"/>
        <v>1</v>
      </c>
      <c r="AK259" s="293" t="str">
        <f t="shared" si="138"/>
        <v>CT</v>
      </c>
      <c r="AL259" s="293" t="str">
        <f t="shared" si="138"/>
        <v>écrit</v>
      </c>
      <c r="AM259" s="293" t="str">
        <f t="shared" si="138"/>
        <v>1h30</v>
      </c>
      <c r="AN259" s="258" t="str">
        <f t="shared" si="138"/>
        <v>This course aims at giving an insight into the main historical, social and cultural developments in Ireland from the 19th century to the present, with a specific focus on the Republic of Ireland for the contemporary period, and with a special emphasis on the contrast between Irish myths and realities. A set of documents will be provided in the tutorial and students will be encouraged to explore particular aspects or issues through oral presentations and/or dossiers with the aim to getting them to practice and improve their English and their analytical skills.</v>
      </c>
    </row>
    <row r="260" spans="1:246" ht="53.25" customHeight="1" x14ac:dyDescent="0.25">
      <c r="A260" s="2292" t="str">
        <f t="shared" si="138"/>
        <v/>
      </c>
      <c r="B260" s="2293" t="str">
        <f t="shared" si="138"/>
        <v>LLA4C7A</v>
      </c>
      <c r="C260" s="2264" t="str">
        <f t="shared" si="138"/>
        <v>Introduction à l'iconographie Espagnol S4</v>
      </c>
      <c r="D260" s="2213" t="str">
        <f t="shared" si="138"/>
        <v>LOL4BC4
LOL4CC4
LOL4JC4</v>
      </c>
      <c r="E260" s="2232" t="str">
        <f t="shared" si="138"/>
        <v>UE spécialisation</v>
      </c>
      <c r="F260" s="2215" t="str">
        <f t="shared" si="138"/>
        <v>L2 LEA et L2 LLCER parc. MEEF 2 Espagnol et Médiation interculturelle</v>
      </c>
      <c r="G260" s="2262" t="str">
        <f t="shared" si="138"/>
        <v>LLCER</v>
      </c>
      <c r="H260" s="2217" t="str">
        <f t="shared" si="138"/>
        <v/>
      </c>
      <c r="I260" s="252" t="str">
        <f t="shared" si="138"/>
        <v>3</v>
      </c>
      <c r="J260" s="2146">
        <f t="shared" si="138"/>
        <v>3</v>
      </c>
      <c r="K260" s="254" t="str">
        <f t="shared" si="138"/>
        <v>EYMAR Marcos</v>
      </c>
      <c r="L260" s="254">
        <f t="shared" si="138"/>
        <v>14</v>
      </c>
      <c r="M260" s="254" t="str">
        <f t="shared" si="138"/>
        <v/>
      </c>
      <c r="N260" s="2601" t="str">
        <f t="shared" si="138"/>
        <v/>
      </c>
      <c r="O260" s="2569"/>
      <c r="P260" s="255">
        <f t="shared" ref="P260" si="145">+IF(P211="","",P211)</f>
        <v>18</v>
      </c>
      <c r="Q260" s="255"/>
      <c r="R260" s="2230" t="str">
        <f t="shared" ref="R260" si="146">+IF(R211="","",R211)</f>
        <v/>
      </c>
      <c r="S260" s="2230" t="str">
        <f t="shared" si="138"/>
        <v/>
      </c>
      <c r="T260" s="859" t="str">
        <f t="shared" si="138"/>
        <v/>
      </c>
      <c r="U260" s="2646" t="str">
        <f t="shared" si="138"/>
        <v/>
      </c>
      <c r="V260" s="398">
        <f t="shared" si="138"/>
        <v>1</v>
      </c>
      <c r="W260" s="291" t="str">
        <f t="shared" si="138"/>
        <v>CC</v>
      </c>
      <c r="X260" s="291" t="str">
        <f t="shared" si="138"/>
        <v>écrit et oral</v>
      </c>
      <c r="Y260" s="291" t="str">
        <f t="shared" si="138"/>
        <v/>
      </c>
      <c r="Z260" s="292">
        <f t="shared" si="138"/>
        <v>1</v>
      </c>
      <c r="AA260" s="293" t="str">
        <f t="shared" si="138"/>
        <v>CT</v>
      </c>
      <c r="AB260" s="293" t="str">
        <f t="shared" si="138"/>
        <v>oral</v>
      </c>
      <c r="AC260" s="293" t="str">
        <f t="shared" si="138"/>
        <v>20 min</v>
      </c>
      <c r="AD260" s="859" t="str">
        <f t="shared" si="138"/>
        <v/>
      </c>
      <c r="AE260" s="232" t="str">
        <f>IF(AD260="","",+AD260)</f>
        <v/>
      </c>
      <c r="AF260" s="398">
        <f t="shared" si="138"/>
        <v>1</v>
      </c>
      <c r="AG260" s="291" t="str">
        <f t="shared" si="138"/>
        <v>CT</v>
      </c>
      <c r="AH260" s="291" t="str">
        <f t="shared" si="138"/>
        <v>oral</v>
      </c>
      <c r="AI260" s="291" t="str">
        <f t="shared" si="138"/>
        <v>20 min</v>
      </c>
      <c r="AJ260" s="333">
        <f t="shared" si="138"/>
        <v>1</v>
      </c>
      <c r="AK260" s="293" t="str">
        <f t="shared" si="138"/>
        <v>CT</v>
      </c>
      <c r="AL260" s="293" t="str">
        <f t="shared" si="138"/>
        <v>oral</v>
      </c>
      <c r="AM260" s="293" t="str">
        <f t="shared" si="138"/>
        <v>20 min</v>
      </c>
      <c r="AN260" s="258" t="str">
        <f t="shared" si="138"/>
        <v>Initiation à l'étude de tableaux espagnols et latino-américains.</v>
      </c>
    </row>
    <row r="261" spans="1:246" ht="30.75" customHeight="1" x14ac:dyDescent="0.25">
      <c r="A261" s="2271"/>
      <c r="B261" s="2271"/>
      <c r="C261" s="2272"/>
      <c r="D261" s="2273"/>
      <c r="E261" s="2274"/>
      <c r="F261" s="2274"/>
      <c r="G261" s="2274"/>
      <c r="H261" s="2274"/>
      <c r="I261" s="2274"/>
      <c r="J261" s="2275" t="s">
        <v>552</v>
      </c>
      <c r="K261" s="500"/>
      <c r="L261" s="500"/>
      <c r="M261" s="500"/>
      <c r="N261" s="2274"/>
      <c r="O261" s="501"/>
      <c r="P261" s="2274"/>
      <c r="Q261" s="2274"/>
      <c r="R261" s="2276"/>
      <c r="S261" s="2276"/>
      <c r="T261" s="94"/>
      <c r="U261" s="95"/>
      <c r="V261" s="2277"/>
      <c r="W261" s="2277"/>
      <c r="X261" s="2277"/>
      <c r="Y261" s="2277"/>
      <c r="Z261" s="2277"/>
      <c r="AA261" s="2277"/>
      <c r="AB261" s="2277"/>
      <c r="AC261" s="2277"/>
      <c r="AD261" s="504"/>
      <c r="AE261" s="505"/>
      <c r="AF261" s="2277"/>
      <c r="AG261" s="2277"/>
      <c r="AH261" s="2277"/>
      <c r="AI261" s="2277"/>
      <c r="AJ261" s="2277"/>
      <c r="AK261" s="2277"/>
      <c r="AL261" s="2277"/>
      <c r="AM261" s="2277"/>
      <c r="AN261" s="506"/>
    </row>
    <row r="262" spans="1:246" ht="23.25" customHeight="1" x14ac:dyDescent="0.25">
      <c r="A262" s="2393" t="s">
        <v>553</v>
      </c>
      <c r="B262" s="166" t="s">
        <v>554</v>
      </c>
      <c r="C262" s="167" t="s">
        <v>555</v>
      </c>
      <c r="D262" s="2394"/>
      <c r="E262" s="2395"/>
      <c r="F262" s="2395"/>
      <c r="G262" s="2395"/>
      <c r="H262" s="2395"/>
      <c r="I262" s="2395"/>
      <c r="J262" s="2395"/>
      <c r="K262" s="170"/>
      <c r="L262" s="170"/>
      <c r="M262" s="170"/>
      <c r="N262" s="2395"/>
      <c r="O262" s="2513"/>
      <c r="P262" s="2395"/>
      <c r="Q262" s="2395"/>
      <c r="R262" s="2396"/>
      <c r="S262" s="2396"/>
      <c r="T262" s="171"/>
      <c r="U262" s="172"/>
      <c r="V262" s="2397"/>
      <c r="W262" s="2397"/>
      <c r="X262" s="2397"/>
      <c r="Y262" s="2397"/>
      <c r="Z262" s="2397"/>
      <c r="AA262" s="2397"/>
      <c r="AB262" s="2397"/>
      <c r="AC262" s="2397"/>
      <c r="AD262" s="428"/>
      <c r="AE262" s="429"/>
      <c r="AF262" s="2397"/>
      <c r="AG262" s="2397"/>
      <c r="AH262" s="2397"/>
      <c r="AI262" s="2397"/>
      <c r="AJ262" s="2397"/>
      <c r="AK262" s="2397"/>
      <c r="AL262" s="2397"/>
      <c r="AM262" s="2397"/>
      <c r="AN262" s="175"/>
    </row>
    <row r="263" spans="1:246" ht="23.25" customHeight="1" x14ac:dyDescent="0.25">
      <c r="A263" s="2284" t="s">
        <v>556</v>
      </c>
      <c r="B263" s="177" t="s">
        <v>557</v>
      </c>
      <c r="C263" s="178" t="s">
        <v>558</v>
      </c>
      <c r="D263" s="2285"/>
      <c r="E263" s="2286" t="s">
        <v>41</v>
      </c>
      <c r="F263" s="2286"/>
      <c r="G263" s="2287"/>
      <c r="H263" s="2287"/>
      <c r="I263" s="2287"/>
      <c r="J263" s="2288"/>
      <c r="K263" s="182"/>
      <c r="L263" s="182"/>
      <c r="M263" s="182"/>
      <c r="N263" s="2289"/>
      <c r="O263" s="2516"/>
      <c r="P263" s="2287"/>
      <c r="Q263" s="2287"/>
      <c r="R263" s="2290"/>
      <c r="S263" s="2290"/>
      <c r="T263" s="185"/>
      <c r="U263" s="186"/>
      <c r="V263" s="2290"/>
      <c r="W263" s="2290"/>
      <c r="X263" s="2290"/>
      <c r="Y263" s="2290"/>
      <c r="Z263" s="2290"/>
      <c r="AA263" s="2290"/>
      <c r="AB263" s="2290"/>
      <c r="AC263" s="2290"/>
      <c r="AD263" s="185"/>
      <c r="AE263" s="186"/>
      <c r="AF263" s="2290"/>
      <c r="AG263" s="2290"/>
      <c r="AH263" s="2290"/>
      <c r="AI263" s="2290"/>
      <c r="AJ263" s="2290"/>
      <c r="AK263" s="2290"/>
      <c r="AL263" s="2290"/>
      <c r="AM263" s="2290"/>
      <c r="AN263" s="189"/>
    </row>
    <row r="264" spans="1:246" ht="23.25" customHeight="1" x14ac:dyDescent="0.2">
      <c r="A264" s="190"/>
      <c r="B264" s="190"/>
      <c r="C264" s="191" t="s">
        <v>42</v>
      </c>
      <c r="D264" s="192"/>
      <c r="E264" s="193"/>
      <c r="F264" s="193"/>
      <c r="G264" s="194"/>
      <c r="H264" s="194"/>
      <c r="I264" s="194">
        <f>+I265+I270+I273+I278+I279</f>
        <v>24</v>
      </c>
      <c r="J264" s="194">
        <f>+J265+J270+J273+J278+J279</f>
        <v>24</v>
      </c>
      <c r="K264" s="194"/>
      <c r="L264" s="194"/>
      <c r="M264" s="194"/>
      <c r="N264" s="194"/>
      <c r="O264" s="2536"/>
      <c r="P264" s="194"/>
      <c r="Q264" s="194"/>
      <c r="R264" s="194"/>
      <c r="S264" s="194"/>
      <c r="T264" s="196"/>
      <c r="U264" s="197"/>
      <c r="V264" s="194"/>
      <c r="W264" s="194"/>
      <c r="X264" s="194"/>
      <c r="Y264" s="194"/>
      <c r="Z264" s="194"/>
      <c r="AA264" s="194"/>
      <c r="AB264" s="194"/>
      <c r="AC264" s="194"/>
      <c r="AD264" s="196"/>
      <c r="AE264" s="197"/>
      <c r="AF264" s="194"/>
      <c r="AG264" s="194"/>
      <c r="AH264" s="194"/>
      <c r="AI264" s="194"/>
      <c r="AJ264" s="194"/>
      <c r="AK264" s="194"/>
      <c r="AL264" s="194"/>
      <c r="AM264" s="194"/>
      <c r="AN264" s="199"/>
      <c r="AO264" s="200"/>
      <c r="AP264" s="200"/>
      <c r="AQ264" s="200"/>
      <c r="AR264" s="200"/>
      <c r="AS264" s="200"/>
      <c r="AT264" s="200"/>
      <c r="AU264" s="200"/>
      <c r="AV264" s="200"/>
      <c r="AW264" s="200"/>
      <c r="AX264" s="200"/>
      <c r="AY264" s="200"/>
      <c r="AZ264" s="200"/>
      <c r="BA264" s="200"/>
      <c r="BB264" s="200"/>
      <c r="BC264" s="200"/>
      <c r="BD264" s="200"/>
      <c r="BE264" s="200"/>
      <c r="BF264" s="200"/>
      <c r="BG264" s="200"/>
      <c r="BH264" s="200"/>
      <c r="BI264" s="200"/>
      <c r="BJ264" s="200"/>
      <c r="BK264" s="200"/>
      <c r="BL264" s="200"/>
      <c r="BM264" s="200"/>
      <c r="BN264" s="200"/>
      <c r="BO264" s="200"/>
      <c r="BP264" s="200"/>
      <c r="BQ264" s="200"/>
      <c r="BR264" s="200"/>
      <c r="BS264" s="200"/>
      <c r="BT264" s="200"/>
      <c r="BU264" s="200"/>
      <c r="BV264" s="200"/>
      <c r="BW264" s="200"/>
      <c r="BX264" s="200"/>
      <c r="BY264" s="200"/>
      <c r="BZ264" s="200"/>
      <c r="CA264" s="200"/>
      <c r="CB264" s="200"/>
      <c r="CC264" s="200"/>
      <c r="CD264" s="200"/>
      <c r="CE264" s="200"/>
      <c r="CF264" s="200"/>
      <c r="CG264" s="200"/>
      <c r="CH264" s="200"/>
      <c r="CI264" s="200"/>
      <c r="CJ264" s="200"/>
      <c r="CK264" s="200"/>
      <c r="CL264" s="200"/>
      <c r="CM264" s="200"/>
      <c r="CN264" s="200"/>
      <c r="CO264" s="200"/>
      <c r="CP264" s="200"/>
      <c r="CQ264" s="200"/>
      <c r="CR264" s="200"/>
      <c r="CS264" s="200"/>
      <c r="CT264" s="200"/>
      <c r="CU264" s="200"/>
      <c r="CV264" s="200"/>
      <c r="CW264" s="200"/>
      <c r="CX264" s="200"/>
      <c r="CY264" s="200"/>
      <c r="CZ264" s="200"/>
      <c r="DA264" s="200"/>
      <c r="DB264" s="200"/>
      <c r="DC264" s="200"/>
      <c r="DD264" s="200"/>
      <c r="DE264" s="200"/>
      <c r="DF264" s="200"/>
      <c r="DG264" s="200"/>
      <c r="DH264" s="200"/>
      <c r="DI264" s="200"/>
      <c r="DJ264" s="200"/>
      <c r="DK264" s="200"/>
      <c r="DL264" s="201"/>
      <c r="DM264" s="201"/>
      <c r="DN264" s="201"/>
      <c r="DO264" s="201"/>
      <c r="DP264" s="201"/>
      <c r="DQ264" s="201"/>
      <c r="DR264" s="201"/>
      <c r="DS264" s="201"/>
      <c r="DT264" s="201"/>
      <c r="DU264" s="201"/>
      <c r="DV264" s="201"/>
      <c r="DW264" s="201"/>
      <c r="DX264" s="201"/>
      <c r="DY264" s="201"/>
      <c r="DZ264" s="201"/>
      <c r="EA264" s="201"/>
      <c r="EB264" s="201"/>
      <c r="EC264" s="201"/>
      <c r="ED264" s="201"/>
      <c r="EE264" s="201"/>
      <c r="EF264" s="201"/>
      <c r="EG264" s="201"/>
      <c r="EH264" s="201"/>
      <c r="EI264" s="201"/>
      <c r="EJ264" s="201"/>
      <c r="EK264" s="201"/>
      <c r="EL264" s="201"/>
      <c r="EM264" s="201"/>
      <c r="EN264" s="201"/>
      <c r="EO264" s="201"/>
      <c r="EP264" s="201"/>
      <c r="EQ264" s="201"/>
      <c r="ER264" s="201"/>
      <c r="ES264" s="201"/>
      <c r="ET264" s="201"/>
      <c r="EU264" s="201"/>
      <c r="EV264" s="201"/>
      <c r="EW264" s="201"/>
      <c r="EX264" s="201"/>
      <c r="EY264" s="201"/>
      <c r="EZ264" s="201"/>
      <c r="FA264" s="201"/>
      <c r="FB264" s="201"/>
      <c r="FC264" s="201"/>
      <c r="FD264" s="201"/>
      <c r="FE264" s="201"/>
      <c r="FF264" s="201"/>
      <c r="FG264" s="201"/>
      <c r="FH264" s="201"/>
      <c r="FI264" s="201"/>
      <c r="FJ264" s="201"/>
      <c r="FK264" s="201"/>
      <c r="FL264" s="201"/>
      <c r="FM264" s="201"/>
      <c r="FN264" s="201"/>
      <c r="FO264" s="201"/>
      <c r="FP264" s="201"/>
      <c r="FQ264" s="201"/>
      <c r="FR264" s="201"/>
      <c r="FS264" s="201"/>
      <c r="FT264" s="201"/>
      <c r="FU264" s="201"/>
      <c r="FV264" s="201"/>
      <c r="FW264" s="201"/>
      <c r="FX264" s="201"/>
      <c r="FY264" s="201"/>
      <c r="FZ264" s="201"/>
      <c r="GA264" s="201"/>
      <c r="GB264" s="201"/>
      <c r="GC264" s="201"/>
      <c r="GD264" s="201"/>
      <c r="GE264" s="201"/>
      <c r="GF264" s="201"/>
      <c r="GG264" s="201"/>
      <c r="GH264" s="201"/>
      <c r="GI264" s="201"/>
      <c r="GJ264" s="201"/>
      <c r="GK264" s="201"/>
      <c r="GL264" s="201"/>
      <c r="GM264" s="201"/>
      <c r="GN264" s="201"/>
      <c r="GO264" s="201"/>
      <c r="GP264" s="201"/>
      <c r="GQ264" s="201"/>
      <c r="GR264" s="201"/>
      <c r="GS264" s="201"/>
      <c r="GT264" s="201"/>
      <c r="GU264" s="201"/>
      <c r="GV264" s="201"/>
      <c r="GW264" s="201"/>
      <c r="GX264" s="201"/>
      <c r="GY264" s="201"/>
      <c r="GZ264" s="201"/>
      <c r="HA264" s="201"/>
      <c r="HB264" s="201"/>
      <c r="HC264" s="201"/>
      <c r="HD264" s="201"/>
      <c r="HE264" s="201"/>
      <c r="HF264" s="201"/>
      <c r="HG264" s="201"/>
      <c r="HH264" s="201"/>
      <c r="HI264" s="201"/>
      <c r="HJ264" s="201"/>
      <c r="HK264" s="201"/>
      <c r="HL264" s="201"/>
      <c r="HM264" s="201"/>
      <c r="HN264" s="201"/>
      <c r="HO264" s="201"/>
      <c r="HP264" s="201"/>
      <c r="HQ264" s="201"/>
      <c r="HR264" s="201"/>
      <c r="HS264" s="201"/>
      <c r="HT264" s="2"/>
      <c r="HU264" s="2"/>
      <c r="HV264" s="2"/>
      <c r="HW264" s="2"/>
      <c r="HX264" s="2"/>
      <c r="HY264" s="2"/>
      <c r="HZ264" s="2"/>
      <c r="IA264" s="2"/>
      <c r="IB264" s="2"/>
      <c r="IC264" s="2"/>
      <c r="ID264" s="2"/>
      <c r="IE264" s="2"/>
      <c r="IF264" s="2"/>
      <c r="IG264" s="2"/>
      <c r="IH264" s="2"/>
      <c r="II264" s="2"/>
      <c r="IJ264" s="2"/>
      <c r="IK264" s="2"/>
      <c r="IL264" s="2"/>
    </row>
    <row r="265" spans="1:246" ht="28.5" customHeight="1" x14ac:dyDescent="0.25">
      <c r="A265" s="202" t="s">
        <v>559</v>
      </c>
      <c r="B265" s="202" t="s">
        <v>560</v>
      </c>
      <c r="C265" s="203" t="s">
        <v>561</v>
      </c>
      <c r="D265" s="2219"/>
      <c r="E265" s="2220" t="s">
        <v>46</v>
      </c>
      <c r="F265" s="2221"/>
      <c r="G265" s="2222"/>
      <c r="H265" s="2223"/>
      <c r="I265" s="2224">
        <f>+SUM(I266:I269)</f>
        <v>11</v>
      </c>
      <c r="J265" s="2224">
        <f>+SUM(J266:J269)</f>
        <v>11</v>
      </c>
      <c r="K265" s="2225"/>
      <c r="L265" s="2225"/>
      <c r="M265" s="2224"/>
      <c r="N265" s="211"/>
      <c r="O265" s="2537"/>
      <c r="P265" s="211"/>
      <c r="Q265" s="211"/>
      <c r="R265" s="211"/>
      <c r="S265" s="211"/>
      <c r="T265" s="213"/>
      <c r="U265" s="214"/>
      <c r="V265" s="211"/>
      <c r="W265" s="211"/>
      <c r="X265" s="211"/>
      <c r="Y265" s="211"/>
      <c r="Z265" s="211"/>
      <c r="AA265" s="211"/>
      <c r="AB265" s="211"/>
      <c r="AC265" s="211"/>
      <c r="AD265" s="213"/>
      <c r="AE265" s="214"/>
      <c r="AF265" s="211"/>
      <c r="AG265" s="211"/>
      <c r="AH265" s="211"/>
      <c r="AI265" s="211"/>
      <c r="AJ265" s="211"/>
      <c r="AK265" s="211"/>
      <c r="AL265" s="211"/>
      <c r="AM265" s="211"/>
      <c r="AN265" s="211"/>
      <c r="HK265" s="2"/>
      <c r="HL265" s="2"/>
      <c r="HM265" s="2"/>
      <c r="HN265" s="2"/>
      <c r="HO265" s="2"/>
      <c r="HP265" s="2"/>
      <c r="HQ265" s="2"/>
      <c r="HR265" s="2"/>
      <c r="HS265" s="2"/>
    </row>
    <row r="266" spans="1:246" ht="64.5" customHeight="1" x14ac:dyDescent="0.25">
      <c r="A266" s="251"/>
      <c r="B266" s="251" t="s">
        <v>562</v>
      </c>
      <c r="C266" s="243" t="s">
        <v>1311</v>
      </c>
      <c r="D266" s="2213" t="s">
        <v>563</v>
      </c>
      <c r="E266" s="136" t="s">
        <v>50</v>
      </c>
      <c r="F266" s="2215"/>
      <c r="G266" s="2262" t="s">
        <v>51</v>
      </c>
      <c r="H266" s="254"/>
      <c r="I266" s="2146">
        <v>3</v>
      </c>
      <c r="J266" s="254">
        <v>3</v>
      </c>
      <c r="K266" s="254" t="s">
        <v>75</v>
      </c>
      <c r="L266" s="254">
        <v>11</v>
      </c>
      <c r="M266" s="254"/>
      <c r="N266" s="2597" t="s">
        <v>1313</v>
      </c>
      <c r="O266" s="2569"/>
      <c r="P266" s="2593" t="s">
        <v>1312</v>
      </c>
      <c r="Q266" s="2574"/>
      <c r="R266" s="2569"/>
      <c r="S266" s="2569"/>
      <c r="T266" s="231"/>
      <c r="U266" s="232"/>
      <c r="V266" s="2143">
        <v>1</v>
      </c>
      <c r="W266" s="234" t="s">
        <v>54</v>
      </c>
      <c r="X266" s="234" t="s">
        <v>55</v>
      </c>
      <c r="Y266" s="234" t="s">
        <v>76</v>
      </c>
      <c r="Z266" s="235">
        <v>1</v>
      </c>
      <c r="AA266" s="44" t="s">
        <v>57</v>
      </c>
      <c r="AB266" s="44" t="s">
        <v>55</v>
      </c>
      <c r="AC266" s="44" t="s">
        <v>76</v>
      </c>
      <c r="AD266" s="231"/>
      <c r="AE266" s="232" t="str">
        <f t="shared" ref="AE266:AE269" si="147">IF(AD266="","",+AD266)</f>
        <v/>
      </c>
      <c r="AF266" s="2143">
        <v>1</v>
      </c>
      <c r="AG266" s="234" t="s">
        <v>57</v>
      </c>
      <c r="AH266" s="234" t="s">
        <v>55</v>
      </c>
      <c r="AI266" s="234" t="s">
        <v>76</v>
      </c>
      <c r="AJ266" s="235">
        <v>1</v>
      </c>
      <c r="AK266" s="44" t="s">
        <v>57</v>
      </c>
      <c r="AL266" s="44" t="s">
        <v>55</v>
      </c>
      <c r="AM266" s="44" t="s">
        <v>76</v>
      </c>
      <c r="AN266" s="258" t="s">
        <v>564</v>
      </c>
    </row>
    <row r="267" spans="1:246" ht="80.25" customHeight="1" x14ac:dyDescent="0.25">
      <c r="A267" s="251"/>
      <c r="B267" s="251" t="s">
        <v>565</v>
      </c>
      <c r="C267" s="221" t="s">
        <v>566</v>
      </c>
      <c r="D267" s="2213" t="s">
        <v>567</v>
      </c>
      <c r="E267" s="136" t="s">
        <v>50</v>
      </c>
      <c r="F267" s="2215"/>
      <c r="G267" s="2262" t="s">
        <v>51</v>
      </c>
      <c r="H267" s="2217"/>
      <c r="I267" s="254">
        <v>2</v>
      </c>
      <c r="J267" s="2146">
        <v>2</v>
      </c>
      <c r="K267" s="254" t="s">
        <v>53</v>
      </c>
      <c r="L267" s="254">
        <v>11</v>
      </c>
      <c r="M267" s="254"/>
      <c r="N267" s="2572"/>
      <c r="O267" s="2569"/>
      <c r="P267" s="2575"/>
      <c r="Q267" s="2575"/>
      <c r="R267" s="2565">
        <v>18</v>
      </c>
      <c r="S267" s="2565"/>
      <c r="T267" s="231"/>
      <c r="U267" s="232"/>
      <c r="V267" s="2143" t="s">
        <v>568</v>
      </c>
      <c r="W267" s="234" t="s">
        <v>54</v>
      </c>
      <c r="X267" s="234" t="s">
        <v>140</v>
      </c>
      <c r="Y267" s="234" t="s">
        <v>569</v>
      </c>
      <c r="Z267" s="235">
        <v>1</v>
      </c>
      <c r="AA267" s="44" t="s">
        <v>57</v>
      </c>
      <c r="AB267" s="44" t="s">
        <v>67</v>
      </c>
      <c r="AC267" s="44" t="s">
        <v>570</v>
      </c>
      <c r="AD267" s="231"/>
      <c r="AE267" s="232" t="str">
        <f t="shared" si="147"/>
        <v/>
      </c>
      <c r="AF267" s="2143">
        <v>1</v>
      </c>
      <c r="AG267" s="234" t="s">
        <v>57</v>
      </c>
      <c r="AH267" s="234" t="s">
        <v>67</v>
      </c>
      <c r="AI267" s="234" t="s">
        <v>570</v>
      </c>
      <c r="AJ267" s="235">
        <v>1</v>
      </c>
      <c r="AK267" s="44" t="s">
        <v>57</v>
      </c>
      <c r="AL267" s="44" t="s">
        <v>67</v>
      </c>
      <c r="AM267" s="44" t="s">
        <v>570</v>
      </c>
      <c r="AN267" s="258" t="s">
        <v>571</v>
      </c>
    </row>
    <row r="268" spans="1:246" ht="51" x14ac:dyDescent="0.25">
      <c r="A268" s="251"/>
      <c r="B268" s="251" t="s">
        <v>572</v>
      </c>
      <c r="C268" s="221" t="s">
        <v>573</v>
      </c>
      <c r="D268" s="2364" t="s">
        <v>574</v>
      </c>
      <c r="E268" s="136" t="s">
        <v>50</v>
      </c>
      <c r="F268" s="2215"/>
      <c r="G268" s="2262" t="s">
        <v>51</v>
      </c>
      <c r="H268" s="2217"/>
      <c r="I268" s="254">
        <v>3</v>
      </c>
      <c r="J268" s="2146">
        <v>3</v>
      </c>
      <c r="K268" s="254" t="s">
        <v>190</v>
      </c>
      <c r="L268" s="254">
        <v>11</v>
      </c>
      <c r="M268" s="254"/>
      <c r="N268" s="2572"/>
      <c r="O268" s="2569"/>
      <c r="P268" s="2574">
        <v>18</v>
      </c>
      <c r="Q268" s="2574"/>
      <c r="R268" s="2569"/>
      <c r="S268" s="2569"/>
      <c r="T268" s="231"/>
      <c r="U268" s="232"/>
      <c r="V268" s="2143">
        <v>1</v>
      </c>
      <c r="W268" s="234" t="s">
        <v>54</v>
      </c>
      <c r="X268" s="234" t="s">
        <v>55</v>
      </c>
      <c r="Y268" s="234" t="s">
        <v>76</v>
      </c>
      <c r="Z268" s="235">
        <v>1</v>
      </c>
      <c r="AA268" s="44" t="s">
        <v>57</v>
      </c>
      <c r="AB268" s="44" t="s">
        <v>55</v>
      </c>
      <c r="AC268" s="44" t="s">
        <v>76</v>
      </c>
      <c r="AD268" s="231"/>
      <c r="AE268" s="232" t="str">
        <f t="shared" si="147"/>
        <v/>
      </c>
      <c r="AF268" s="2143">
        <v>1</v>
      </c>
      <c r="AG268" s="234" t="s">
        <v>57</v>
      </c>
      <c r="AH268" s="234" t="s">
        <v>55</v>
      </c>
      <c r="AI268" s="234" t="s">
        <v>76</v>
      </c>
      <c r="AJ268" s="235">
        <v>1</v>
      </c>
      <c r="AK268" s="44" t="s">
        <v>57</v>
      </c>
      <c r="AL268" s="44" t="s">
        <v>55</v>
      </c>
      <c r="AM268" s="44" t="s">
        <v>76</v>
      </c>
      <c r="AN268" s="258" t="s">
        <v>575</v>
      </c>
    </row>
    <row r="269" spans="1:246" ht="63.75" x14ac:dyDescent="0.25">
      <c r="A269" s="251"/>
      <c r="B269" s="251" t="s">
        <v>576</v>
      </c>
      <c r="C269" s="221" t="s">
        <v>577</v>
      </c>
      <c r="D269" s="2213" t="s">
        <v>578</v>
      </c>
      <c r="E269" s="136" t="s">
        <v>50</v>
      </c>
      <c r="F269" s="2227"/>
      <c r="G269" s="2262" t="s">
        <v>51</v>
      </c>
      <c r="H269" s="2217"/>
      <c r="I269" s="254">
        <v>3</v>
      </c>
      <c r="J269" s="2146">
        <v>3</v>
      </c>
      <c r="K269" s="254" t="s">
        <v>190</v>
      </c>
      <c r="L269" s="254">
        <v>11</v>
      </c>
      <c r="M269" s="254"/>
      <c r="N269" s="2328"/>
      <c r="O269" s="2522"/>
      <c r="P269" s="2573">
        <v>18</v>
      </c>
      <c r="Q269" s="2573"/>
      <c r="R269" s="2097"/>
      <c r="S269" s="2097"/>
      <c r="T269" s="231"/>
      <c r="U269" s="232"/>
      <c r="V269" s="2143">
        <v>1</v>
      </c>
      <c r="W269" s="234" t="s">
        <v>54</v>
      </c>
      <c r="X269" s="234" t="s">
        <v>55</v>
      </c>
      <c r="Y269" s="234" t="s">
        <v>76</v>
      </c>
      <c r="Z269" s="235">
        <v>1</v>
      </c>
      <c r="AA269" s="44" t="s">
        <v>57</v>
      </c>
      <c r="AB269" s="44" t="s">
        <v>55</v>
      </c>
      <c r="AC269" s="44" t="s">
        <v>76</v>
      </c>
      <c r="AD269" s="231"/>
      <c r="AE269" s="232" t="str">
        <f t="shared" si="147"/>
        <v/>
      </c>
      <c r="AF269" s="2143">
        <v>1</v>
      </c>
      <c r="AG269" s="234" t="s">
        <v>57</v>
      </c>
      <c r="AH269" s="234" t="s">
        <v>55</v>
      </c>
      <c r="AI269" s="234" t="s">
        <v>76</v>
      </c>
      <c r="AJ269" s="235">
        <v>1</v>
      </c>
      <c r="AK269" s="44" t="s">
        <v>57</v>
      </c>
      <c r="AL269" s="44" t="s">
        <v>55</v>
      </c>
      <c r="AM269" s="44" t="s">
        <v>76</v>
      </c>
      <c r="AN269" s="258" t="s">
        <v>579</v>
      </c>
    </row>
    <row r="270" spans="1:246" ht="28.5" customHeight="1" x14ac:dyDescent="0.25">
      <c r="A270" s="202" t="s">
        <v>580</v>
      </c>
      <c r="B270" s="202" t="s">
        <v>581</v>
      </c>
      <c r="C270" s="203" t="s">
        <v>582</v>
      </c>
      <c r="D270" s="2219"/>
      <c r="E270" s="2220" t="s">
        <v>46</v>
      </c>
      <c r="F270" s="2221"/>
      <c r="G270" s="2222"/>
      <c r="H270" s="2223"/>
      <c r="I270" s="2224">
        <f>SUM(I271:I272)</f>
        <v>4</v>
      </c>
      <c r="J270" s="2224">
        <f>SUM(J271:J272)</f>
        <v>4</v>
      </c>
      <c r="K270" s="2225"/>
      <c r="L270" s="2225"/>
      <c r="M270" s="2224"/>
      <c r="N270" s="211"/>
      <c r="O270" s="2537"/>
      <c r="P270" s="211"/>
      <c r="Q270" s="211"/>
      <c r="R270" s="211"/>
      <c r="S270" s="211"/>
      <c r="T270" s="213"/>
      <c r="U270" s="214"/>
      <c r="V270" s="211"/>
      <c r="W270" s="211"/>
      <c r="X270" s="211"/>
      <c r="Y270" s="211"/>
      <c r="Z270" s="211"/>
      <c r="AA270" s="211"/>
      <c r="AB270" s="211"/>
      <c r="AC270" s="211"/>
      <c r="AD270" s="213"/>
      <c r="AE270" s="214"/>
      <c r="AF270" s="211"/>
      <c r="AG270" s="211"/>
      <c r="AH270" s="211"/>
      <c r="AI270" s="211"/>
      <c r="AJ270" s="211"/>
      <c r="AK270" s="211"/>
      <c r="AL270" s="211"/>
      <c r="AM270" s="211"/>
      <c r="AN270" s="211"/>
      <c r="HK270" s="2"/>
      <c r="HL270" s="2"/>
      <c r="HM270" s="2"/>
      <c r="HN270" s="2"/>
      <c r="HO270" s="2"/>
      <c r="HP270" s="2"/>
      <c r="HQ270" s="2"/>
      <c r="HR270" s="2"/>
      <c r="HS270" s="2"/>
    </row>
    <row r="271" spans="1:246" ht="63.75" x14ac:dyDescent="0.25">
      <c r="A271" s="992"/>
      <c r="B271" s="992" t="s">
        <v>583</v>
      </c>
      <c r="C271" s="221" t="s">
        <v>584</v>
      </c>
      <c r="D271" s="2213" t="s">
        <v>585</v>
      </c>
      <c r="E271" s="136" t="s">
        <v>50</v>
      </c>
      <c r="F271" s="2227"/>
      <c r="G271" s="2262" t="s">
        <v>51</v>
      </c>
      <c r="H271" s="2217"/>
      <c r="I271" s="254">
        <v>2</v>
      </c>
      <c r="J271" s="2146">
        <v>2</v>
      </c>
      <c r="K271" s="254" t="s">
        <v>88</v>
      </c>
      <c r="L271" s="254">
        <v>11</v>
      </c>
      <c r="M271" s="254"/>
      <c r="N271" s="2572"/>
      <c r="O271" s="2569"/>
      <c r="P271" s="2574">
        <v>18</v>
      </c>
      <c r="Q271" s="2574"/>
      <c r="R271" s="2576"/>
      <c r="S271" s="2230"/>
      <c r="T271" s="231"/>
      <c r="U271" s="232"/>
      <c r="V271" s="2143">
        <v>1</v>
      </c>
      <c r="W271" s="234" t="s">
        <v>54</v>
      </c>
      <c r="X271" s="234" t="s">
        <v>55</v>
      </c>
      <c r="Y271" s="234" t="s">
        <v>76</v>
      </c>
      <c r="Z271" s="235">
        <v>1</v>
      </c>
      <c r="AA271" s="44" t="s">
        <v>57</v>
      </c>
      <c r="AB271" s="44" t="s">
        <v>55</v>
      </c>
      <c r="AC271" s="44" t="s">
        <v>260</v>
      </c>
      <c r="AD271" s="231"/>
      <c r="AE271" s="232" t="str">
        <f t="shared" ref="AE271:AE272" si="148">IF(AD271="","",+AD271)</f>
        <v/>
      </c>
      <c r="AF271" s="2143">
        <v>1</v>
      </c>
      <c r="AG271" s="234" t="s">
        <v>57</v>
      </c>
      <c r="AH271" s="234" t="s">
        <v>55</v>
      </c>
      <c r="AI271" s="234" t="s">
        <v>260</v>
      </c>
      <c r="AJ271" s="235">
        <v>1</v>
      </c>
      <c r="AK271" s="44" t="s">
        <v>57</v>
      </c>
      <c r="AL271" s="44" t="s">
        <v>55</v>
      </c>
      <c r="AM271" s="44" t="s">
        <v>260</v>
      </c>
      <c r="AN271" s="258" t="s">
        <v>586</v>
      </c>
    </row>
    <row r="272" spans="1:246" ht="63.75" x14ac:dyDescent="0.25">
      <c r="A272" s="251"/>
      <c r="B272" s="259" t="s">
        <v>587</v>
      </c>
      <c r="C272" s="243" t="s">
        <v>588</v>
      </c>
      <c r="D272" s="2213" t="s">
        <v>589</v>
      </c>
      <c r="E272" s="136" t="s">
        <v>50</v>
      </c>
      <c r="F272" s="2227"/>
      <c r="G272" s="2262" t="s">
        <v>51</v>
      </c>
      <c r="H272" s="2217"/>
      <c r="I272" s="254">
        <v>2</v>
      </c>
      <c r="J272" s="2146">
        <v>2</v>
      </c>
      <c r="K272" s="555" t="s">
        <v>211</v>
      </c>
      <c r="L272" s="254">
        <v>11</v>
      </c>
      <c r="M272" s="254"/>
      <c r="N272" s="2572"/>
      <c r="O272" s="2569"/>
      <c r="P272" s="2574">
        <v>18</v>
      </c>
      <c r="Q272" s="2574"/>
      <c r="R272" s="2576"/>
      <c r="S272" s="2230"/>
      <c r="T272" s="231"/>
      <c r="U272" s="232"/>
      <c r="V272" s="2143">
        <v>1</v>
      </c>
      <c r="W272" s="234" t="s">
        <v>54</v>
      </c>
      <c r="X272" s="234" t="s">
        <v>55</v>
      </c>
      <c r="Y272" s="234" t="s">
        <v>76</v>
      </c>
      <c r="Z272" s="235">
        <v>1</v>
      </c>
      <c r="AA272" s="44" t="s">
        <v>57</v>
      </c>
      <c r="AB272" s="44" t="s">
        <v>55</v>
      </c>
      <c r="AC272" s="44" t="s">
        <v>260</v>
      </c>
      <c r="AD272" s="231"/>
      <c r="AE272" s="232" t="str">
        <f t="shared" si="148"/>
        <v/>
      </c>
      <c r="AF272" s="2143">
        <v>1</v>
      </c>
      <c r="AG272" s="234" t="s">
        <v>57</v>
      </c>
      <c r="AH272" s="234" t="s">
        <v>55</v>
      </c>
      <c r="AI272" s="234" t="s">
        <v>260</v>
      </c>
      <c r="AJ272" s="235">
        <v>1</v>
      </c>
      <c r="AK272" s="44" t="s">
        <v>57</v>
      </c>
      <c r="AL272" s="44" t="s">
        <v>55</v>
      </c>
      <c r="AM272" s="44" t="s">
        <v>260</v>
      </c>
      <c r="AN272" s="258" t="s">
        <v>590</v>
      </c>
    </row>
    <row r="273" spans="1:246" ht="28.5" customHeight="1" x14ac:dyDescent="0.25">
      <c r="A273" s="202" t="s">
        <v>591</v>
      </c>
      <c r="B273" s="202" t="s">
        <v>592</v>
      </c>
      <c r="C273" s="203" t="s">
        <v>593</v>
      </c>
      <c r="D273" s="2219"/>
      <c r="E273" s="2220" t="s">
        <v>46</v>
      </c>
      <c r="F273" s="2221"/>
      <c r="G273" s="2222"/>
      <c r="H273" s="2223"/>
      <c r="I273" s="2224">
        <f>SUM(I274:I276)</f>
        <v>6</v>
      </c>
      <c r="J273" s="2224">
        <f>SUM(J274:J276)</f>
        <v>6</v>
      </c>
      <c r="K273" s="2225"/>
      <c r="L273" s="2225"/>
      <c r="M273" s="2224"/>
      <c r="N273" s="211"/>
      <c r="O273" s="2537"/>
      <c r="P273" s="211"/>
      <c r="Q273" s="211"/>
      <c r="R273" s="211"/>
      <c r="S273" s="211"/>
      <c r="T273" s="213"/>
      <c r="U273" s="214"/>
      <c r="V273" s="211"/>
      <c r="W273" s="211"/>
      <c r="X273" s="211"/>
      <c r="Y273" s="211"/>
      <c r="Z273" s="211"/>
      <c r="AA273" s="211"/>
      <c r="AB273" s="211"/>
      <c r="AC273" s="211"/>
      <c r="AD273" s="213"/>
      <c r="AE273" s="214"/>
      <c r="AF273" s="211"/>
      <c r="AG273" s="211"/>
      <c r="AH273" s="211"/>
      <c r="AI273" s="211"/>
      <c r="AJ273" s="211"/>
      <c r="AK273" s="211"/>
      <c r="AL273" s="211"/>
      <c r="AM273" s="211"/>
      <c r="AN273" s="211"/>
      <c r="HK273" s="2"/>
      <c r="HL273" s="2"/>
      <c r="HM273" s="2"/>
      <c r="HN273" s="2"/>
      <c r="HO273" s="2"/>
      <c r="HP273" s="2"/>
      <c r="HQ273" s="2"/>
      <c r="HR273" s="2"/>
      <c r="HS273" s="2"/>
    </row>
    <row r="274" spans="1:246" ht="102" x14ac:dyDescent="0.25">
      <c r="A274" s="992"/>
      <c r="B274" s="993" t="s">
        <v>594</v>
      </c>
      <c r="C274" s="243" t="s">
        <v>595</v>
      </c>
      <c r="D274" s="2213" t="s">
        <v>596</v>
      </c>
      <c r="E274" s="136" t="s">
        <v>50</v>
      </c>
      <c r="F274" s="2215"/>
      <c r="G274" s="2262" t="s">
        <v>51</v>
      </c>
      <c r="H274" s="2217"/>
      <c r="I274" s="254">
        <v>2</v>
      </c>
      <c r="J274" s="2146">
        <v>2</v>
      </c>
      <c r="K274" s="254" t="s">
        <v>473</v>
      </c>
      <c r="L274" s="254">
        <v>11</v>
      </c>
      <c r="M274" s="254"/>
      <c r="N274" s="2398">
        <v>6</v>
      </c>
      <c r="O274" s="2531"/>
      <c r="P274" s="754">
        <v>18</v>
      </c>
      <c r="Q274" s="754"/>
      <c r="R274" s="2230"/>
      <c r="S274" s="2230"/>
      <c r="T274" s="231"/>
      <c r="U274" s="232"/>
      <c r="V274" s="2143">
        <v>1</v>
      </c>
      <c r="W274" s="234" t="s">
        <v>54</v>
      </c>
      <c r="X274" s="234" t="s">
        <v>140</v>
      </c>
      <c r="Y274" s="994" t="s">
        <v>597</v>
      </c>
      <c r="Z274" s="235">
        <v>1</v>
      </c>
      <c r="AA274" s="44" t="s">
        <v>57</v>
      </c>
      <c r="AB274" s="44" t="s">
        <v>55</v>
      </c>
      <c r="AC274" s="44" t="s">
        <v>598</v>
      </c>
      <c r="AD274" s="231"/>
      <c r="AE274" s="232" t="str">
        <f t="shared" ref="AE274:AE276" si="149">IF(AD274="","",+AD274)</f>
        <v/>
      </c>
      <c r="AF274" s="2143">
        <v>1</v>
      </c>
      <c r="AG274" s="234" t="s">
        <v>57</v>
      </c>
      <c r="AH274" s="234" t="s">
        <v>55</v>
      </c>
      <c r="AI274" s="234" t="s">
        <v>598</v>
      </c>
      <c r="AJ274" s="235">
        <v>1</v>
      </c>
      <c r="AK274" s="44" t="s">
        <v>57</v>
      </c>
      <c r="AL274" s="44" t="s">
        <v>55</v>
      </c>
      <c r="AM274" s="44" t="s">
        <v>598</v>
      </c>
      <c r="AN274" s="258" t="s">
        <v>599</v>
      </c>
    </row>
    <row r="275" spans="1:246" ht="89.25" x14ac:dyDescent="0.25">
      <c r="A275" s="251"/>
      <c r="B275" s="259" t="s">
        <v>600</v>
      </c>
      <c r="C275" s="243" t="s">
        <v>601</v>
      </c>
      <c r="D275" s="2364" t="s">
        <v>602</v>
      </c>
      <c r="E275" s="136" t="s">
        <v>50</v>
      </c>
      <c r="F275" s="2215"/>
      <c r="G275" s="2262" t="s">
        <v>51</v>
      </c>
      <c r="H275" s="2217"/>
      <c r="I275" s="254">
        <v>2</v>
      </c>
      <c r="J275" s="2146">
        <v>2</v>
      </c>
      <c r="K275" s="254" t="s">
        <v>603</v>
      </c>
      <c r="L275" s="254">
        <v>11</v>
      </c>
      <c r="M275" s="254"/>
      <c r="N275" s="2589">
        <v>6</v>
      </c>
      <c r="O275" s="2574"/>
      <c r="P275" s="754">
        <v>18</v>
      </c>
      <c r="Q275" s="754"/>
      <c r="R275" s="2230"/>
      <c r="S275" s="2230"/>
      <c r="T275" s="231"/>
      <c r="U275" s="232"/>
      <c r="V275" s="2143">
        <v>1</v>
      </c>
      <c r="W275" s="234" t="s">
        <v>54</v>
      </c>
      <c r="X275" s="234" t="s">
        <v>55</v>
      </c>
      <c r="Y275" s="245" t="s">
        <v>76</v>
      </c>
      <c r="Z275" s="235">
        <v>1</v>
      </c>
      <c r="AA275" s="44" t="s">
        <v>57</v>
      </c>
      <c r="AB275" s="44" t="s">
        <v>55</v>
      </c>
      <c r="AC275" s="44" t="s">
        <v>82</v>
      </c>
      <c r="AD275" s="231"/>
      <c r="AE275" s="232" t="str">
        <f t="shared" si="149"/>
        <v/>
      </c>
      <c r="AF275" s="2143">
        <v>1</v>
      </c>
      <c r="AG275" s="234" t="s">
        <v>57</v>
      </c>
      <c r="AH275" s="234" t="s">
        <v>55</v>
      </c>
      <c r="AI275" s="234" t="s">
        <v>82</v>
      </c>
      <c r="AJ275" s="235">
        <v>1</v>
      </c>
      <c r="AK275" s="44" t="s">
        <v>57</v>
      </c>
      <c r="AL275" s="44" t="s">
        <v>55</v>
      </c>
      <c r="AM275" s="44" t="s">
        <v>82</v>
      </c>
      <c r="AN275" s="258" t="s">
        <v>604</v>
      </c>
    </row>
    <row r="276" spans="1:246" ht="51" x14ac:dyDescent="0.25">
      <c r="A276" s="251"/>
      <c r="B276" s="251" t="s">
        <v>605</v>
      </c>
      <c r="C276" s="989" t="s">
        <v>606</v>
      </c>
      <c r="D276" s="2364" t="s">
        <v>607</v>
      </c>
      <c r="E276" s="136" t="s">
        <v>50</v>
      </c>
      <c r="F276" s="2227"/>
      <c r="G276" s="2262" t="s">
        <v>51</v>
      </c>
      <c r="H276" s="2217"/>
      <c r="I276" s="254">
        <v>2</v>
      </c>
      <c r="J276" s="2146">
        <v>2</v>
      </c>
      <c r="K276" s="254" t="s">
        <v>608</v>
      </c>
      <c r="L276" s="254">
        <v>11</v>
      </c>
      <c r="M276" s="254"/>
      <c r="N276" s="2589"/>
      <c r="O276" s="2574"/>
      <c r="P276" s="255">
        <v>18</v>
      </c>
      <c r="Q276" s="255"/>
      <c r="R276" s="2230"/>
      <c r="S276" s="2230"/>
      <c r="T276" s="231"/>
      <c r="U276" s="232"/>
      <c r="V276" s="2143">
        <v>1</v>
      </c>
      <c r="W276" s="234" t="s">
        <v>54</v>
      </c>
      <c r="X276" s="234" t="s">
        <v>55</v>
      </c>
      <c r="Y276" s="234" t="s">
        <v>76</v>
      </c>
      <c r="Z276" s="235">
        <v>1</v>
      </c>
      <c r="AA276" s="44" t="s">
        <v>57</v>
      </c>
      <c r="AB276" s="44" t="s">
        <v>55</v>
      </c>
      <c r="AC276" s="44" t="s">
        <v>82</v>
      </c>
      <c r="AD276" s="231"/>
      <c r="AE276" s="232" t="str">
        <f t="shared" si="149"/>
        <v/>
      </c>
      <c r="AF276" s="2143">
        <v>1</v>
      </c>
      <c r="AG276" s="234" t="s">
        <v>57</v>
      </c>
      <c r="AH276" s="234" t="s">
        <v>67</v>
      </c>
      <c r="AI276" s="234" t="s">
        <v>237</v>
      </c>
      <c r="AJ276" s="235">
        <v>1</v>
      </c>
      <c r="AK276" s="44" t="s">
        <v>57</v>
      </c>
      <c r="AL276" s="44" t="s">
        <v>67</v>
      </c>
      <c r="AM276" s="44" t="s">
        <v>237</v>
      </c>
      <c r="AN276" s="258" t="s">
        <v>609</v>
      </c>
    </row>
    <row r="277" spans="1:246" x14ac:dyDescent="0.25">
      <c r="A277" s="251"/>
      <c r="B277" s="251"/>
      <c r="C277" s="989"/>
      <c r="D277" s="2364"/>
      <c r="E277" s="2227"/>
      <c r="F277" s="2227"/>
      <c r="G277" s="2399"/>
      <c r="H277" s="2217"/>
      <c r="I277" s="254"/>
      <c r="J277" s="2146"/>
      <c r="K277" s="254"/>
      <c r="L277" s="254"/>
      <c r="M277" s="254"/>
      <c r="N277" s="2400"/>
      <c r="O277" s="2574"/>
      <c r="P277" s="255"/>
      <c r="Q277" s="255"/>
      <c r="R277" s="2230"/>
      <c r="S277" s="2230"/>
      <c r="T277" s="38"/>
      <c r="U277" s="39"/>
      <c r="V277" s="2143"/>
      <c r="W277" s="234"/>
      <c r="X277" s="234"/>
      <c r="Y277" s="234"/>
      <c r="Z277" s="235"/>
      <c r="AA277" s="44"/>
      <c r="AB277" s="44"/>
      <c r="AC277" s="44"/>
      <c r="AD277" s="38"/>
      <c r="AE277" s="39"/>
      <c r="AF277" s="2143"/>
      <c r="AG277" s="234"/>
      <c r="AH277" s="234"/>
      <c r="AI277" s="234"/>
      <c r="AJ277" s="235"/>
      <c r="AK277" s="44"/>
      <c r="AL277" s="44"/>
      <c r="AM277" s="44"/>
      <c r="AN277" s="258"/>
    </row>
    <row r="278" spans="1:246" ht="51" x14ac:dyDescent="0.25">
      <c r="A278" s="992"/>
      <c r="B278" s="993" t="s">
        <v>610</v>
      </c>
      <c r="C278" s="996" t="s">
        <v>611</v>
      </c>
      <c r="D278" s="2213"/>
      <c r="E278" s="136" t="s">
        <v>50</v>
      </c>
      <c r="F278" s="2215"/>
      <c r="G278" s="2262" t="s">
        <v>51</v>
      </c>
      <c r="H278" s="2217"/>
      <c r="I278" s="254">
        <v>1</v>
      </c>
      <c r="J278" s="2146">
        <v>1</v>
      </c>
      <c r="K278" s="254" t="s">
        <v>603</v>
      </c>
      <c r="L278" s="254">
        <v>11</v>
      </c>
      <c r="M278" s="254"/>
      <c r="N278" s="2605">
        <v>12</v>
      </c>
      <c r="O278" s="2599"/>
      <c r="P278" s="229"/>
      <c r="Q278" s="229"/>
      <c r="R278" s="2230"/>
      <c r="S278" s="2230"/>
      <c r="T278" s="231"/>
      <c r="U278" s="232"/>
      <c r="V278" s="2143">
        <v>1</v>
      </c>
      <c r="W278" s="234" t="s">
        <v>54</v>
      </c>
      <c r="X278" s="234" t="s">
        <v>273</v>
      </c>
      <c r="Y278" s="234"/>
      <c r="Z278" s="235">
        <v>1</v>
      </c>
      <c r="AA278" s="44" t="s">
        <v>57</v>
      </c>
      <c r="AB278" s="44" t="s">
        <v>273</v>
      </c>
      <c r="AC278" s="44"/>
      <c r="AD278" s="231"/>
      <c r="AE278" s="232" t="str">
        <f>IF(AD278="","",+AD278)</f>
        <v/>
      </c>
      <c r="AF278" s="2143">
        <v>1</v>
      </c>
      <c r="AG278" s="234" t="s">
        <v>57</v>
      </c>
      <c r="AH278" s="234" t="s">
        <v>273</v>
      </c>
      <c r="AI278" s="234"/>
      <c r="AJ278" s="235">
        <v>1</v>
      </c>
      <c r="AK278" s="44" t="s">
        <v>57</v>
      </c>
      <c r="AL278" s="44" t="s">
        <v>273</v>
      </c>
      <c r="AM278" s="44"/>
      <c r="AN278" s="258" t="s">
        <v>612</v>
      </c>
    </row>
    <row r="279" spans="1:246" ht="28.5" customHeight="1" x14ac:dyDescent="0.25">
      <c r="A279" s="202" t="s">
        <v>613</v>
      </c>
      <c r="B279" s="202" t="s">
        <v>614</v>
      </c>
      <c r="C279" s="203" t="s">
        <v>615</v>
      </c>
      <c r="D279" s="2219"/>
      <c r="E279" s="2220" t="s">
        <v>118</v>
      </c>
      <c r="F279" s="2221"/>
      <c r="G279" s="2222"/>
      <c r="H279" s="2223"/>
      <c r="I279" s="2224">
        <v>2</v>
      </c>
      <c r="J279" s="2224">
        <v>2</v>
      </c>
      <c r="K279" s="2225"/>
      <c r="L279" s="2225"/>
      <c r="M279" s="2224"/>
      <c r="N279" s="211"/>
      <c r="O279" s="2537"/>
      <c r="P279" s="211"/>
      <c r="Q279" s="211"/>
      <c r="R279" s="211"/>
      <c r="S279" s="211"/>
      <c r="T279" s="213"/>
      <c r="U279" s="214"/>
      <c r="V279" s="211"/>
      <c r="W279" s="211"/>
      <c r="X279" s="211"/>
      <c r="Y279" s="211"/>
      <c r="Z279" s="211"/>
      <c r="AA279" s="211"/>
      <c r="AB279" s="211"/>
      <c r="AC279" s="211"/>
      <c r="AD279" s="213"/>
      <c r="AE279" s="214"/>
      <c r="AF279" s="211"/>
      <c r="AG279" s="211"/>
      <c r="AH279" s="211"/>
      <c r="AI279" s="211"/>
      <c r="AJ279" s="211"/>
      <c r="AK279" s="211"/>
      <c r="AL279" s="211"/>
      <c r="AM279" s="211"/>
      <c r="AN279" s="211"/>
      <c r="HK279" s="2"/>
      <c r="HL279" s="2"/>
      <c r="HM279" s="2"/>
      <c r="HN279" s="2"/>
      <c r="HO279" s="2"/>
      <c r="HP279" s="2"/>
      <c r="HQ279" s="2"/>
      <c r="HR279" s="2"/>
      <c r="HS279" s="2"/>
    </row>
    <row r="280" spans="1:246" ht="96" customHeight="1" x14ac:dyDescent="0.25">
      <c r="A280" s="2324"/>
      <c r="B280" s="2324" t="s">
        <v>616</v>
      </c>
      <c r="C280" s="221" t="s">
        <v>617</v>
      </c>
      <c r="D280" s="2213" t="s">
        <v>618</v>
      </c>
      <c r="E280" s="136" t="s">
        <v>50</v>
      </c>
      <c r="F280" s="2215" t="s">
        <v>123</v>
      </c>
      <c r="G280" s="2227" t="s">
        <v>124</v>
      </c>
      <c r="H280" s="2217"/>
      <c r="I280" s="227">
        <v>2</v>
      </c>
      <c r="J280" s="2140">
        <v>2</v>
      </c>
      <c r="K280" s="227" t="s">
        <v>125</v>
      </c>
      <c r="L280" s="227">
        <v>12</v>
      </c>
      <c r="M280" s="227"/>
      <c r="N280" s="2601"/>
      <c r="O280" s="2569"/>
      <c r="P280" s="255">
        <v>18</v>
      </c>
      <c r="Q280" s="255"/>
      <c r="R280" s="2230"/>
      <c r="S280" s="2230"/>
      <c r="T280" s="231"/>
      <c r="U280" s="232"/>
      <c r="V280" s="398">
        <v>1</v>
      </c>
      <c r="W280" s="291" t="s">
        <v>54</v>
      </c>
      <c r="X280" s="291" t="s">
        <v>140</v>
      </c>
      <c r="Y280" s="291" t="s">
        <v>203</v>
      </c>
      <c r="Z280" s="292">
        <v>1</v>
      </c>
      <c r="AA280" s="293" t="s">
        <v>57</v>
      </c>
      <c r="AB280" s="293" t="s">
        <v>55</v>
      </c>
      <c r="AC280" s="293" t="s">
        <v>82</v>
      </c>
      <c r="AD280" s="231"/>
      <c r="AE280" s="232" t="str">
        <f t="shared" ref="AE280:AE282" si="150">IF(AD280="","",+AD280)</f>
        <v/>
      </c>
      <c r="AF280" s="398">
        <v>1</v>
      </c>
      <c r="AG280" s="291" t="s">
        <v>57</v>
      </c>
      <c r="AH280" s="291" t="s">
        <v>67</v>
      </c>
      <c r="AI280" s="291" t="s">
        <v>69</v>
      </c>
      <c r="AJ280" s="292">
        <v>1</v>
      </c>
      <c r="AK280" s="293" t="s">
        <v>57</v>
      </c>
      <c r="AL280" s="293" t="s">
        <v>67</v>
      </c>
      <c r="AM280" s="293" t="s">
        <v>69</v>
      </c>
      <c r="AN280" s="237" t="s">
        <v>129</v>
      </c>
    </row>
    <row r="281" spans="1:246" ht="96" customHeight="1" x14ac:dyDescent="0.25">
      <c r="A281" s="2324"/>
      <c r="B281" s="2324" t="s">
        <v>619</v>
      </c>
      <c r="C281" s="221" t="s">
        <v>620</v>
      </c>
      <c r="D281" s="2213" t="s">
        <v>621</v>
      </c>
      <c r="E281" s="136" t="s">
        <v>50</v>
      </c>
      <c r="F281" s="2215" t="s">
        <v>123</v>
      </c>
      <c r="G281" s="2262" t="s">
        <v>51</v>
      </c>
      <c r="H281" s="2217"/>
      <c r="I281" s="227">
        <v>2</v>
      </c>
      <c r="J281" s="2140">
        <v>2</v>
      </c>
      <c r="K281" s="227" t="s">
        <v>133</v>
      </c>
      <c r="L281" s="227">
        <v>14</v>
      </c>
      <c r="M281" s="227"/>
      <c r="N281" s="2601"/>
      <c r="O281" s="2569"/>
      <c r="P281" s="255">
        <v>18</v>
      </c>
      <c r="Q281" s="255"/>
      <c r="R281" s="2230"/>
      <c r="S281" s="2230"/>
      <c r="T281" s="231"/>
      <c r="U281" s="232"/>
      <c r="V281" s="398">
        <v>1</v>
      </c>
      <c r="W281" s="291" t="s">
        <v>54</v>
      </c>
      <c r="X281" s="291" t="s">
        <v>140</v>
      </c>
      <c r="Y281" s="291" t="s">
        <v>203</v>
      </c>
      <c r="Z281" s="292">
        <v>1</v>
      </c>
      <c r="AA281" s="293" t="s">
        <v>57</v>
      </c>
      <c r="AB281" s="293" t="s">
        <v>55</v>
      </c>
      <c r="AC281" s="293" t="s">
        <v>82</v>
      </c>
      <c r="AD281" s="231"/>
      <c r="AE281" s="232" t="str">
        <f t="shared" si="150"/>
        <v/>
      </c>
      <c r="AF281" s="398">
        <v>1</v>
      </c>
      <c r="AG281" s="291" t="s">
        <v>57</v>
      </c>
      <c r="AH281" s="291" t="s">
        <v>55</v>
      </c>
      <c r="AI281" s="291" t="s">
        <v>82</v>
      </c>
      <c r="AJ281" s="292">
        <v>1</v>
      </c>
      <c r="AK281" s="293" t="s">
        <v>57</v>
      </c>
      <c r="AL281" s="293" t="s">
        <v>55</v>
      </c>
      <c r="AM281" s="293" t="s">
        <v>82</v>
      </c>
      <c r="AN281" s="237" t="s">
        <v>135</v>
      </c>
    </row>
    <row r="282" spans="1:246" ht="50.25" customHeight="1" x14ac:dyDescent="0.25">
      <c r="A282" s="251"/>
      <c r="B282" s="251" t="s">
        <v>622</v>
      </c>
      <c r="C282" s="221" t="s">
        <v>623</v>
      </c>
      <c r="D282" s="2232"/>
      <c r="E282" s="136" t="s">
        <v>50</v>
      </c>
      <c r="F282" s="2215" t="s">
        <v>624</v>
      </c>
      <c r="G282" s="2227" t="s">
        <v>51</v>
      </c>
      <c r="H282" s="2217"/>
      <c r="I282" s="227">
        <v>2</v>
      </c>
      <c r="J282" s="2140">
        <v>2</v>
      </c>
      <c r="K282" s="227" t="s">
        <v>391</v>
      </c>
      <c r="L282" s="227" t="str">
        <f>"09"</f>
        <v>09</v>
      </c>
      <c r="M282" s="227"/>
      <c r="N282" s="2601"/>
      <c r="O282" s="2569"/>
      <c r="P282" s="627">
        <v>15</v>
      </c>
      <c r="Q282" s="627"/>
      <c r="R282" s="2230"/>
      <c r="S282" s="2230"/>
      <c r="T282" s="231"/>
      <c r="U282" s="232"/>
      <c r="V282" s="398">
        <v>1</v>
      </c>
      <c r="W282" s="291" t="s">
        <v>54</v>
      </c>
      <c r="X282" s="291" t="s">
        <v>140</v>
      </c>
      <c r="Y282" s="291" t="s">
        <v>134</v>
      </c>
      <c r="Z282" s="292">
        <v>1</v>
      </c>
      <c r="AA282" s="293" t="s">
        <v>57</v>
      </c>
      <c r="AB282" s="293" t="s">
        <v>55</v>
      </c>
      <c r="AC282" s="293" t="s">
        <v>82</v>
      </c>
      <c r="AD282" s="231"/>
      <c r="AE282" s="232" t="str">
        <f t="shared" si="150"/>
        <v/>
      </c>
      <c r="AF282" s="398">
        <v>1</v>
      </c>
      <c r="AG282" s="291" t="s">
        <v>57</v>
      </c>
      <c r="AH282" s="291" t="s">
        <v>55</v>
      </c>
      <c r="AI282" s="291" t="s">
        <v>82</v>
      </c>
      <c r="AJ282" s="292">
        <v>1</v>
      </c>
      <c r="AK282" s="293" t="s">
        <v>57</v>
      </c>
      <c r="AL282" s="293" t="s">
        <v>55</v>
      </c>
      <c r="AM282" s="293" t="s">
        <v>82</v>
      </c>
      <c r="AN282" s="237"/>
    </row>
    <row r="283" spans="1:246" ht="30.75" customHeight="1" x14ac:dyDescent="0.25">
      <c r="A283" s="309" t="s">
        <v>625</v>
      </c>
      <c r="B283" s="309" t="s">
        <v>626</v>
      </c>
      <c r="C283" s="310" t="s">
        <v>627</v>
      </c>
      <c r="D283" s="2241" t="s">
        <v>628</v>
      </c>
      <c r="E283" s="2242" t="s">
        <v>144</v>
      </c>
      <c r="F283" s="2242"/>
      <c r="G283" s="2243"/>
      <c r="H283" s="2244"/>
      <c r="I283" s="2245">
        <f>+I285+I286+I287</f>
        <v>6</v>
      </c>
      <c r="J283" s="2245">
        <f>+J285+J286+J287</f>
        <v>6</v>
      </c>
      <c r="K283" s="2246"/>
      <c r="L283" s="2246"/>
      <c r="M283" s="2246"/>
      <c r="N283" s="2247"/>
      <c r="O283" s="2538"/>
      <c r="P283" s="2247"/>
      <c r="Q283" s="2247"/>
      <c r="R283" s="2247"/>
      <c r="S283" s="2247"/>
      <c r="T283" s="317"/>
      <c r="U283" s="318"/>
      <c r="V283" s="2248"/>
      <c r="W283" s="2248"/>
      <c r="X283" s="2249"/>
      <c r="Y283" s="2250"/>
      <c r="Z283" s="2249"/>
      <c r="AA283" s="2249"/>
      <c r="AB283" s="2249"/>
      <c r="AC283" s="2249"/>
      <c r="AD283" s="324"/>
      <c r="AE283" s="325"/>
      <c r="AF283" s="2249"/>
      <c r="AG283" s="2249"/>
      <c r="AH283" s="2249"/>
      <c r="AI283" s="2249"/>
      <c r="AJ283" s="2249"/>
      <c r="AK283" s="2249"/>
      <c r="AL283" s="2249"/>
      <c r="AM283" s="2249"/>
      <c r="AN283" s="2251"/>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row>
    <row r="284" spans="1:246" ht="27.75" customHeight="1" x14ac:dyDescent="0.25">
      <c r="A284" s="2268" t="s">
        <v>629</v>
      </c>
      <c r="B284" s="2268" t="s">
        <v>630</v>
      </c>
      <c r="C284" s="2340" t="s">
        <v>631</v>
      </c>
      <c r="D284" s="2219"/>
      <c r="E284" s="2220" t="s">
        <v>46</v>
      </c>
      <c r="F284" s="2221"/>
      <c r="G284" s="2222"/>
      <c r="H284" s="2223"/>
      <c r="I284" s="2224"/>
      <c r="J284" s="2224"/>
      <c r="K284" s="2225"/>
      <c r="L284" s="2225"/>
      <c r="M284" s="2224"/>
      <c r="N284" s="211"/>
      <c r="O284" s="2537"/>
      <c r="P284" s="211"/>
      <c r="Q284" s="211"/>
      <c r="R284" s="211"/>
      <c r="S284" s="211"/>
      <c r="T284" s="213"/>
      <c r="U284" s="214"/>
      <c r="V284" s="211"/>
      <c r="W284" s="211"/>
      <c r="X284" s="211"/>
      <c r="Y284" s="211"/>
      <c r="Z284" s="211"/>
      <c r="AA284" s="211"/>
      <c r="AB284" s="211"/>
      <c r="AC284" s="211"/>
      <c r="AD284" s="213"/>
      <c r="AE284" s="214"/>
      <c r="AF284" s="211"/>
      <c r="AG284" s="211"/>
      <c r="AH284" s="211"/>
      <c r="AI284" s="211"/>
      <c r="AJ284" s="211"/>
      <c r="AK284" s="211"/>
      <c r="AL284" s="211"/>
      <c r="AM284" s="211"/>
      <c r="AN284" s="211"/>
      <c r="HK284" s="2"/>
      <c r="HL284" s="2"/>
      <c r="HM284" s="2"/>
      <c r="HN284" s="2"/>
      <c r="HO284" s="2"/>
      <c r="HP284" s="2"/>
      <c r="HQ284" s="2"/>
      <c r="HR284" s="2"/>
      <c r="HS284" s="2"/>
    </row>
    <row r="285" spans="1:246" ht="38.25" customHeight="1" x14ac:dyDescent="0.25">
      <c r="A285" s="220" t="s">
        <v>632</v>
      </c>
      <c r="B285" s="220" t="s">
        <v>633</v>
      </c>
      <c r="C285" s="272" t="s">
        <v>634</v>
      </c>
      <c r="D285" s="2296" t="s">
        <v>635</v>
      </c>
      <c r="E285" s="2214" t="s">
        <v>149</v>
      </c>
      <c r="F285" s="2214" t="s">
        <v>636</v>
      </c>
      <c r="G285" s="2262" t="s">
        <v>51</v>
      </c>
      <c r="H285" s="2234"/>
      <c r="I285" s="2214">
        <v>2</v>
      </c>
      <c r="J285" s="2401">
        <v>2</v>
      </c>
      <c r="K285" s="581" t="s">
        <v>637</v>
      </c>
      <c r="L285" s="581">
        <v>11</v>
      </c>
      <c r="M285" s="581"/>
      <c r="N285" s="2604"/>
      <c r="O285" s="2564"/>
      <c r="P285" s="2252">
        <v>18</v>
      </c>
      <c r="Q285" s="2252"/>
      <c r="R285" s="2230"/>
      <c r="S285" s="2230"/>
      <c r="T285" s="231"/>
      <c r="U285" s="232"/>
      <c r="V285" s="2402">
        <v>1</v>
      </c>
      <c r="W285" s="331" t="s">
        <v>54</v>
      </c>
      <c r="X285" s="331" t="s">
        <v>140</v>
      </c>
      <c r="Y285" s="331" t="s">
        <v>638</v>
      </c>
      <c r="Z285" s="742">
        <v>1</v>
      </c>
      <c r="AA285" s="743" t="s">
        <v>57</v>
      </c>
      <c r="AB285" s="742" t="s">
        <v>273</v>
      </c>
      <c r="AC285" s="1017"/>
      <c r="AD285" s="231"/>
      <c r="AE285" s="232" t="str">
        <f t="shared" ref="AE285:AE287" si="151">IF(AD285="","",+AD285)</f>
        <v/>
      </c>
      <c r="AF285" s="2402">
        <v>1</v>
      </c>
      <c r="AG285" s="1016" t="s">
        <v>57</v>
      </c>
      <c r="AH285" s="1016" t="s">
        <v>273</v>
      </c>
      <c r="AI285" s="291"/>
      <c r="AJ285" s="742">
        <v>1</v>
      </c>
      <c r="AK285" s="1017" t="s">
        <v>57</v>
      </c>
      <c r="AL285" s="1017" t="s">
        <v>273</v>
      </c>
      <c r="AM285" s="1017"/>
      <c r="AN285" s="640" t="s">
        <v>639</v>
      </c>
    </row>
    <row r="286" spans="1:246" ht="63.75" x14ac:dyDescent="0.25">
      <c r="A286" s="220"/>
      <c r="B286" s="220" t="s">
        <v>640</v>
      </c>
      <c r="C286" s="272" t="s">
        <v>641</v>
      </c>
      <c r="D286" s="2296" t="s">
        <v>642</v>
      </c>
      <c r="E286" s="2214" t="s">
        <v>149</v>
      </c>
      <c r="F286" s="2214" t="s">
        <v>636</v>
      </c>
      <c r="G286" s="2262" t="s">
        <v>51</v>
      </c>
      <c r="H286" s="2234"/>
      <c r="I286" s="2214">
        <v>2</v>
      </c>
      <c r="J286" s="2401">
        <v>2</v>
      </c>
      <c r="K286" s="581" t="s">
        <v>643</v>
      </c>
      <c r="L286" s="581">
        <v>11</v>
      </c>
      <c r="M286" s="581"/>
      <c r="N286" s="2604"/>
      <c r="O286" s="2564"/>
      <c r="P286" s="2252">
        <v>18</v>
      </c>
      <c r="Q286" s="2252"/>
      <c r="R286" s="2230"/>
      <c r="S286" s="2230"/>
      <c r="T286" s="231"/>
      <c r="U286" s="232"/>
      <c r="V286" s="2402">
        <v>1</v>
      </c>
      <c r="W286" s="331" t="s">
        <v>54</v>
      </c>
      <c r="X286" s="331" t="s">
        <v>140</v>
      </c>
      <c r="Y286" s="331"/>
      <c r="Z286" s="742">
        <v>1</v>
      </c>
      <c r="AA286" s="743" t="s">
        <v>57</v>
      </c>
      <c r="AB286" s="742" t="s">
        <v>55</v>
      </c>
      <c r="AC286" s="1017" t="s">
        <v>260</v>
      </c>
      <c r="AD286" s="231"/>
      <c r="AE286" s="232" t="str">
        <f t="shared" si="151"/>
        <v/>
      </c>
      <c r="AF286" s="2402">
        <v>1</v>
      </c>
      <c r="AG286" s="1016" t="s">
        <v>57</v>
      </c>
      <c r="AH286" s="1016" t="s">
        <v>55</v>
      </c>
      <c r="AI286" s="291" t="s">
        <v>260</v>
      </c>
      <c r="AJ286" s="742">
        <v>1</v>
      </c>
      <c r="AK286" s="1017" t="s">
        <v>57</v>
      </c>
      <c r="AL286" s="1017" t="s">
        <v>55</v>
      </c>
      <c r="AM286" s="1017" t="s">
        <v>260</v>
      </c>
      <c r="AN286" s="640" t="s">
        <v>644</v>
      </c>
    </row>
    <row r="287" spans="1:246" ht="63.75" x14ac:dyDescent="0.25">
      <c r="A287" s="220"/>
      <c r="B287" s="220" t="s">
        <v>645</v>
      </c>
      <c r="C287" s="221" t="s">
        <v>646</v>
      </c>
      <c r="D287" s="2296" t="s">
        <v>647</v>
      </c>
      <c r="E287" s="2214" t="s">
        <v>149</v>
      </c>
      <c r="F287" s="2214" t="s">
        <v>636</v>
      </c>
      <c r="G287" s="2262" t="s">
        <v>51</v>
      </c>
      <c r="H287" s="2234"/>
      <c r="I287" s="2214">
        <v>2</v>
      </c>
      <c r="J287" s="2401">
        <v>2</v>
      </c>
      <c r="K287" s="581" t="s">
        <v>648</v>
      </c>
      <c r="L287" s="581">
        <v>11</v>
      </c>
      <c r="M287" s="581"/>
      <c r="N287" s="2604"/>
      <c r="O287" s="2564"/>
      <c r="P287" s="2252">
        <v>18</v>
      </c>
      <c r="Q287" s="2252"/>
      <c r="R287" s="2230"/>
      <c r="S287" s="2230"/>
      <c r="T287" s="231"/>
      <c r="U287" s="232"/>
      <c r="V287" s="2402">
        <v>1</v>
      </c>
      <c r="W287" s="331" t="s">
        <v>54</v>
      </c>
      <c r="X287" s="331" t="s">
        <v>55</v>
      </c>
      <c r="Y287" s="331" t="s">
        <v>76</v>
      </c>
      <c r="Z287" s="742">
        <v>1</v>
      </c>
      <c r="AA287" s="743" t="s">
        <v>57</v>
      </c>
      <c r="AB287" s="742" t="s">
        <v>55</v>
      </c>
      <c r="AC287" s="1017" t="s">
        <v>76</v>
      </c>
      <c r="AD287" s="231"/>
      <c r="AE287" s="232" t="str">
        <f t="shared" si="151"/>
        <v/>
      </c>
      <c r="AF287" s="2402">
        <v>1</v>
      </c>
      <c r="AG287" s="1016" t="s">
        <v>57</v>
      </c>
      <c r="AH287" s="1016" t="s">
        <v>55</v>
      </c>
      <c r="AI287" s="291" t="s">
        <v>76</v>
      </c>
      <c r="AJ287" s="742">
        <v>1</v>
      </c>
      <c r="AK287" s="1017" t="s">
        <v>57</v>
      </c>
      <c r="AL287" s="1017" t="s">
        <v>55</v>
      </c>
      <c r="AM287" s="1017" t="s">
        <v>76</v>
      </c>
      <c r="AN287" s="640" t="s">
        <v>649</v>
      </c>
    </row>
    <row r="288" spans="1:246" ht="30.75" customHeight="1" x14ac:dyDescent="0.25">
      <c r="A288" s="309" t="s">
        <v>650</v>
      </c>
      <c r="B288" s="309" t="s">
        <v>651</v>
      </c>
      <c r="C288" s="310" t="s">
        <v>652</v>
      </c>
      <c r="D288" s="2241" t="s">
        <v>653</v>
      </c>
      <c r="E288" s="2242" t="s">
        <v>144</v>
      </c>
      <c r="F288" s="2242"/>
      <c r="G288" s="2243"/>
      <c r="H288" s="2244"/>
      <c r="I288" s="2245">
        <f>+I290+I291</f>
        <v>6</v>
      </c>
      <c r="J288" s="2245">
        <f>+J290+J291</f>
        <v>6</v>
      </c>
      <c r="K288" s="2246"/>
      <c r="L288" s="2246"/>
      <c r="M288" s="2246"/>
      <c r="N288" s="2247"/>
      <c r="O288" s="2538"/>
      <c r="P288" s="2247"/>
      <c r="Q288" s="2247"/>
      <c r="R288" s="2247"/>
      <c r="S288" s="2247"/>
      <c r="T288" s="317"/>
      <c r="U288" s="318"/>
      <c r="V288" s="2248"/>
      <c r="W288" s="2248"/>
      <c r="X288" s="2249"/>
      <c r="Y288" s="2250"/>
      <c r="Z288" s="2249"/>
      <c r="AA288" s="2249"/>
      <c r="AB288" s="2249"/>
      <c r="AC288" s="2249"/>
      <c r="AD288" s="324"/>
      <c r="AE288" s="325"/>
      <c r="AF288" s="2249"/>
      <c r="AG288" s="2249"/>
      <c r="AH288" s="2249"/>
      <c r="AI288" s="2249"/>
      <c r="AJ288" s="2249"/>
      <c r="AK288" s="2249"/>
      <c r="AL288" s="2249"/>
      <c r="AM288" s="2249"/>
      <c r="AN288" s="2251"/>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row>
    <row r="289" spans="1:246" ht="25.5" x14ac:dyDescent="0.25">
      <c r="A289" s="2268" t="s">
        <v>654</v>
      </c>
      <c r="B289" s="2268" t="s">
        <v>655</v>
      </c>
      <c r="C289" s="2340" t="s">
        <v>656</v>
      </c>
      <c r="D289" s="2219"/>
      <c r="E289" s="2220" t="s">
        <v>46</v>
      </c>
      <c r="F289" s="2221"/>
      <c r="G289" s="2222"/>
      <c r="H289" s="2223"/>
      <c r="I289" s="2224"/>
      <c r="J289" s="2224"/>
      <c r="K289" s="2225"/>
      <c r="L289" s="2225"/>
      <c r="M289" s="2224"/>
      <c r="N289" s="211"/>
      <c r="O289" s="2537"/>
      <c r="P289" s="211"/>
      <c r="Q289" s="211"/>
      <c r="R289" s="211"/>
      <c r="S289" s="211"/>
      <c r="T289" s="213"/>
      <c r="U289" s="214"/>
      <c r="V289" s="211"/>
      <c r="W289" s="211"/>
      <c r="X289" s="211"/>
      <c r="Y289" s="211"/>
      <c r="Z289" s="211"/>
      <c r="AA289" s="211"/>
      <c r="AB289" s="211"/>
      <c r="AC289" s="211"/>
      <c r="AD289" s="213"/>
      <c r="AE289" s="214"/>
      <c r="AF289" s="211"/>
      <c r="AG289" s="211"/>
      <c r="AH289" s="211"/>
      <c r="AI289" s="211"/>
      <c r="AJ289" s="211"/>
      <c r="AK289" s="211"/>
      <c r="AL289" s="211"/>
      <c r="AM289" s="211"/>
      <c r="AN289" s="211"/>
      <c r="HK289" s="2"/>
      <c r="HL289" s="2"/>
      <c r="HM289" s="2"/>
      <c r="HN289" s="2"/>
      <c r="HO289" s="2"/>
      <c r="HP289" s="2"/>
      <c r="HQ289" s="2"/>
      <c r="HR289" s="2"/>
      <c r="HS289" s="2"/>
    </row>
    <row r="290" spans="1:246" ht="52.5" customHeight="1" x14ac:dyDescent="0.25">
      <c r="A290" s="220"/>
      <c r="B290" s="220" t="s">
        <v>657</v>
      </c>
      <c r="C290" s="221" t="s">
        <v>658</v>
      </c>
      <c r="D290" s="2296" t="s">
        <v>659</v>
      </c>
      <c r="E290" s="2214" t="s">
        <v>149</v>
      </c>
      <c r="F290" s="2214" t="s">
        <v>660</v>
      </c>
      <c r="G290" s="2262" t="s">
        <v>124</v>
      </c>
      <c r="H290" s="2234"/>
      <c r="I290" s="2214">
        <v>3</v>
      </c>
      <c r="J290" s="2401">
        <v>3</v>
      </c>
      <c r="K290" s="581" t="s">
        <v>661</v>
      </c>
      <c r="L290" s="581">
        <v>11</v>
      </c>
      <c r="M290" s="581"/>
      <c r="N290" s="2604">
        <v>10</v>
      </c>
      <c r="O290" s="2564"/>
      <c r="P290" s="2252">
        <v>10</v>
      </c>
      <c r="Q290" s="2252"/>
      <c r="R290" s="2230"/>
      <c r="S290" s="2230"/>
      <c r="T290" s="231"/>
      <c r="U290" s="232"/>
      <c r="V290" s="2402">
        <v>1</v>
      </c>
      <c r="W290" s="331" t="s">
        <v>54</v>
      </c>
      <c r="X290" s="331" t="s">
        <v>140</v>
      </c>
      <c r="Y290" s="331" t="s">
        <v>82</v>
      </c>
      <c r="Z290" s="742">
        <v>1</v>
      </c>
      <c r="AA290" s="743" t="s">
        <v>57</v>
      </c>
      <c r="AB290" s="742" t="s">
        <v>67</v>
      </c>
      <c r="AC290" s="1017" t="s">
        <v>69</v>
      </c>
      <c r="AD290" s="334"/>
      <c r="AE290" s="232" t="str">
        <f t="shared" ref="AE290:AE291" si="152">IF(AD290="","",+AD290)</f>
        <v/>
      </c>
      <c r="AF290" s="2402">
        <v>1</v>
      </c>
      <c r="AG290" s="1016" t="s">
        <v>57</v>
      </c>
      <c r="AH290" s="1016" t="s">
        <v>67</v>
      </c>
      <c r="AI290" s="291" t="s">
        <v>69</v>
      </c>
      <c r="AJ290" s="742">
        <v>1</v>
      </c>
      <c r="AK290" s="1017" t="s">
        <v>57</v>
      </c>
      <c r="AL290" s="1017" t="s">
        <v>67</v>
      </c>
      <c r="AM290" s="1017" t="s">
        <v>69</v>
      </c>
      <c r="AN290" s="640" t="s">
        <v>662</v>
      </c>
    </row>
    <row r="291" spans="1:246" ht="52.5" customHeight="1" x14ac:dyDescent="0.25">
      <c r="A291" s="220"/>
      <c r="B291" s="259" t="s">
        <v>663</v>
      </c>
      <c r="C291" s="1018" t="s">
        <v>664</v>
      </c>
      <c r="D291" s="2296" t="s">
        <v>665</v>
      </c>
      <c r="E291" s="2214" t="s">
        <v>149</v>
      </c>
      <c r="F291" s="2214" t="s">
        <v>660</v>
      </c>
      <c r="G291" s="2262" t="s">
        <v>124</v>
      </c>
      <c r="H291" s="2234"/>
      <c r="I291" s="2214">
        <v>3</v>
      </c>
      <c r="J291" s="2401">
        <v>3</v>
      </c>
      <c r="K291" s="581" t="s">
        <v>171</v>
      </c>
      <c r="L291" s="581" t="str">
        <f>"06"</f>
        <v>06</v>
      </c>
      <c r="M291" s="581"/>
      <c r="N291" s="2604">
        <v>20</v>
      </c>
      <c r="O291" s="2564"/>
      <c r="P291" s="2252"/>
      <c r="Q291" s="2252"/>
      <c r="R291" s="2230"/>
      <c r="S291" s="2230"/>
      <c r="T291" s="231"/>
      <c r="U291" s="232"/>
      <c r="V291" s="2402">
        <v>1</v>
      </c>
      <c r="W291" s="697" t="s">
        <v>57</v>
      </c>
      <c r="X291" s="331" t="s">
        <v>55</v>
      </c>
      <c r="Y291" s="331" t="s">
        <v>82</v>
      </c>
      <c r="Z291" s="742">
        <v>1</v>
      </c>
      <c r="AA291" s="743" t="s">
        <v>57</v>
      </c>
      <c r="AB291" s="742" t="s">
        <v>55</v>
      </c>
      <c r="AC291" s="1017" t="s">
        <v>82</v>
      </c>
      <c r="AD291" s="334"/>
      <c r="AE291" s="232" t="str">
        <f t="shared" si="152"/>
        <v/>
      </c>
      <c r="AF291" s="2402">
        <v>1</v>
      </c>
      <c r="AG291" s="1016" t="s">
        <v>57</v>
      </c>
      <c r="AH291" s="1016" t="s">
        <v>55</v>
      </c>
      <c r="AI291" s="291" t="s">
        <v>82</v>
      </c>
      <c r="AJ291" s="742">
        <v>1</v>
      </c>
      <c r="AK291" s="1017" t="s">
        <v>57</v>
      </c>
      <c r="AL291" s="1017" t="s">
        <v>55</v>
      </c>
      <c r="AM291" s="1017" t="s">
        <v>82</v>
      </c>
      <c r="AN291" s="640" t="s">
        <v>666</v>
      </c>
    </row>
    <row r="292" spans="1:246" ht="30.75" customHeight="1" x14ac:dyDescent="0.25">
      <c r="A292" s="309" t="s">
        <v>667</v>
      </c>
      <c r="B292" s="309" t="s">
        <v>668</v>
      </c>
      <c r="C292" s="310" t="s">
        <v>669</v>
      </c>
      <c r="D292" s="2241" t="s">
        <v>670</v>
      </c>
      <c r="E292" s="2242" t="s">
        <v>144</v>
      </c>
      <c r="F292" s="2242"/>
      <c r="G292" s="2243"/>
      <c r="H292" s="2244"/>
      <c r="I292" s="2245">
        <f>+I294+I295</f>
        <v>6</v>
      </c>
      <c r="J292" s="2245">
        <f>+J294+J295</f>
        <v>6</v>
      </c>
      <c r="K292" s="2246"/>
      <c r="L292" s="2246"/>
      <c r="M292" s="2246"/>
      <c r="N292" s="2247"/>
      <c r="O292" s="2538"/>
      <c r="P292" s="2247"/>
      <c r="Q292" s="2247"/>
      <c r="R292" s="2247"/>
      <c r="S292" s="2247"/>
      <c r="T292" s="317"/>
      <c r="U292" s="318"/>
      <c r="V292" s="2248"/>
      <c r="W292" s="2248"/>
      <c r="X292" s="2249"/>
      <c r="Y292" s="2250"/>
      <c r="Z292" s="2249"/>
      <c r="AA292" s="2249"/>
      <c r="AB292" s="2249"/>
      <c r="AC292" s="2249"/>
      <c r="AD292" s="324"/>
      <c r="AE292" s="325"/>
      <c r="AF292" s="2249"/>
      <c r="AG292" s="2249"/>
      <c r="AH292" s="2249"/>
      <c r="AI292" s="2249"/>
      <c r="AJ292" s="2249"/>
      <c r="AK292" s="2249"/>
      <c r="AL292" s="2249"/>
      <c r="AM292" s="2249"/>
      <c r="AN292" s="2251"/>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row>
    <row r="293" spans="1:246" ht="21" customHeight="1" x14ac:dyDescent="0.25">
      <c r="A293" s="2268" t="s">
        <v>671</v>
      </c>
      <c r="B293" s="2268" t="s">
        <v>672</v>
      </c>
      <c r="C293" s="2340" t="s">
        <v>673</v>
      </c>
      <c r="D293" s="2219"/>
      <c r="E293" s="2220" t="s">
        <v>46</v>
      </c>
      <c r="F293" s="2221"/>
      <c r="G293" s="2219" t="s">
        <v>180</v>
      </c>
      <c r="H293" s="2223"/>
      <c r="I293" s="2224"/>
      <c r="J293" s="2224"/>
      <c r="K293" s="2225"/>
      <c r="L293" s="2225"/>
      <c r="M293" s="2224"/>
      <c r="N293" s="211"/>
      <c r="O293" s="2537"/>
      <c r="P293" s="211"/>
      <c r="Q293" s="211"/>
      <c r="R293" s="211"/>
      <c r="S293" s="211"/>
      <c r="T293" s="213"/>
      <c r="U293" s="214"/>
      <c r="V293" s="211"/>
      <c r="W293" s="211"/>
      <c r="X293" s="211"/>
      <c r="Y293" s="211"/>
      <c r="Z293" s="211"/>
      <c r="AA293" s="211"/>
      <c r="AB293" s="211"/>
      <c r="AC293" s="211"/>
      <c r="AD293" s="213"/>
      <c r="AE293" s="214"/>
      <c r="AF293" s="211"/>
      <c r="AG293" s="211"/>
      <c r="AH293" s="211"/>
      <c r="AI293" s="211"/>
      <c r="AJ293" s="211"/>
      <c r="AK293" s="211"/>
      <c r="AL293" s="211"/>
      <c r="AM293" s="211"/>
      <c r="AN293" s="211"/>
      <c r="HK293" s="2"/>
      <c r="HL293" s="2"/>
      <c r="HM293" s="2"/>
      <c r="HN293" s="2"/>
      <c r="HO293" s="2"/>
      <c r="HP293" s="2"/>
      <c r="HQ293" s="2"/>
      <c r="HR293" s="2"/>
      <c r="HS293" s="2"/>
    </row>
    <row r="294" spans="1:246" ht="51" x14ac:dyDescent="0.25">
      <c r="A294" s="860"/>
      <c r="B294" s="860" t="s">
        <v>674</v>
      </c>
      <c r="C294" s="369" t="s">
        <v>675</v>
      </c>
      <c r="D294" s="2213" t="s">
        <v>676</v>
      </c>
      <c r="E294" s="2214" t="s">
        <v>149</v>
      </c>
      <c r="F294" s="2664" t="s">
        <v>1321</v>
      </c>
      <c r="G294" s="2227" t="s">
        <v>180</v>
      </c>
      <c r="H294" s="2217"/>
      <c r="I294" s="227">
        <v>3</v>
      </c>
      <c r="J294" s="2140">
        <v>3</v>
      </c>
      <c r="K294" s="227" t="s">
        <v>181</v>
      </c>
      <c r="L294" s="227" t="str">
        <f>"07"</f>
        <v>07</v>
      </c>
      <c r="M294" s="227"/>
      <c r="N294" s="2601"/>
      <c r="O294" s="2569"/>
      <c r="P294" s="255">
        <v>24</v>
      </c>
      <c r="Q294" s="255"/>
      <c r="R294" s="2230"/>
      <c r="S294" s="2230"/>
      <c r="T294" s="231"/>
      <c r="U294" s="232"/>
      <c r="V294" s="2402">
        <v>1</v>
      </c>
      <c r="W294" s="331" t="s">
        <v>54</v>
      </c>
      <c r="X294" s="697" t="s">
        <v>1294</v>
      </c>
      <c r="Y294" s="331"/>
      <c r="Z294" s="742">
        <v>1</v>
      </c>
      <c r="AA294" s="743" t="s">
        <v>57</v>
      </c>
      <c r="AB294" s="698" t="s">
        <v>127</v>
      </c>
      <c r="AC294" s="2645" t="s">
        <v>82</v>
      </c>
      <c r="AD294" s="231"/>
      <c r="AE294" s="232" t="str">
        <f>IF(AD294="","",+AD294)</f>
        <v/>
      </c>
      <c r="AF294" s="2402">
        <v>1</v>
      </c>
      <c r="AG294" s="1016" t="s">
        <v>57</v>
      </c>
      <c r="AH294" s="591" t="s">
        <v>55</v>
      </c>
      <c r="AI294" s="697" t="s">
        <v>82</v>
      </c>
      <c r="AJ294" s="742">
        <v>1</v>
      </c>
      <c r="AK294" s="1017" t="s">
        <v>57</v>
      </c>
      <c r="AL294" s="591" t="s">
        <v>55</v>
      </c>
      <c r="AM294" s="697" t="s">
        <v>82</v>
      </c>
      <c r="AN294" s="237" t="s">
        <v>678</v>
      </c>
    </row>
    <row r="295" spans="1:246" ht="31.5" customHeight="1" x14ac:dyDescent="0.25">
      <c r="A295" s="202" t="s">
        <v>679</v>
      </c>
      <c r="B295" s="202" t="s">
        <v>680</v>
      </c>
      <c r="C295" s="203" t="s">
        <v>681</v>
      </c>
      <c r="D295" s="2219"/>
      <c r="E295" s="2220" t="s">
        <v>118</v>
      </c>
      <c r="F295" s="2221"/>
      <c r="G295" s="2219" t="s">
        <v>180</v>
      </c>
      <c r="H295" s="2223" t="s">
        <v>469</v>
      </c>
      <c r="I295" s="2224">
        <v>3</v>
      </c>
      <c r="J295" s="2224">
        <v>3</v>
      </c>
      <c r="K295" s="2225"/>
      <c r="L295" s="2225"/>
      <c r="M295" s="2224"/>
      <c r="N295" s="2585"/>
      <c r="O295" s="2537"/>
      <c r="P295" s="211"/>
      <c r="Q295" s="211"/>
      <c r="R295" s="211"/>
      <c r="S295" s="211"/>
      <c r="T295" s="213"/>
      <c r="U295" s="214"/>
      <c r="V295" s="211"/>
      <c r="W295" s="211"/>
      <c r="X295" s="211"/>
      <c r="Y295" s="211"/>
      <c r="Z295" s="211"/>
      <c r="AA295" s="211"/>
      <c r="AB295" s="211"/>
      <c r="AC295" s="211"/>
      <c r="AD295" s="213"/>
      <c r="AE295" s="214"/>
      <c r="AF295" s="211"/>
      <c r="AG295" s="211"/>
      <c r="AH295" s="211"/>
      <c r="AI295" s="211"/>
      <c r="AJ295" s="211"/>
      <c r="AK295" s="211"/>
      <c r="AL295" s="211"/>
      <c r="AM295" s="211"/>
      <c r="AN295" s="211"/>
      <c r="HK295" s="2"/>
      <c r="HL295" s="2"/>
      <c r="HM295" s="2"/>
      <c r="HN295" s="2"/>
      <c r="HO295" s="2"/>
      <c r="HP295" s="2"/>
      <c r="HQ295" s="2"/>
      <c r="HR295" s="2"/>
      <c r="HS295" s="2"/>
    </row>
    <row r="296" spans="1:246" s="342" customFormat="1" ht="62.25" customHeight="1" x14ac:dyDescent="0.25">
      <c r="A296" s="220"/>
      <c r="B296" s="220" t="s">
        <v>682</v>
      </c>
      <c r="C296" s="221" t="s">
        <v>683</v>
      </c>
      <c r="D296" s="2213" t="s">
        <v>684</v>
      </c>
      <c r="E296" s="2214" t="s">
        <v>149</v>
      </c>
      <c r="F296" s="2227" t="s">
        <v>677</v>
      </c>
      <c r="G296" s="2214" t="s">
        <v>180</v>
      </c>
      <c r="H296" s="2234"/>
      <c r="I296" s="227">
        <v>3</v>
      </c>
      <c r="J296" s="2140">
        <v>3</v>
      </c>
      <c r="K296" s="227" t="s">
        <v>685</v>
      </c>
      <c r="L296" s="227">
        <v>13</v>
      </c>
      <c r="M296" s="227"/>
      <c r="N296" s="2604"/>
      <c r="O296" s="2564"/>
      <c r="P296" s="229">
        <v>24</v>
      </c>
      <c r="Q296" s="229"/>
      <c r="R296" s="2212"/>
      <c r="S296" s="2212"/>
      <c r="T296" s="231"/>
      <c r="U296" s="232"/>
      <c r="V296" s="2402">
        <v>1</v>
      </c>
      <c r="W296" s="1020" t="s">
        <v>54</v>
      </c>
      <c r="X296" s="1020"/>
      <c r="Y296" s="1020"/>
      <c r="Z296" s="1021">
        <v>1</v>
      </c>
      <c r="AA296" s="1022" t="s">
        <v>57</v>
      </c>
      <c r="AB296" s="1021" t="s">
        <v>128</v>
      </c>
      <c r="AC296" s="701" t="s">
        <v>182</v>
      </c>
      <c r="AD296" s="231"/>
      <c r="AE296" s="232" t="str">
        <f t="shared" ref="AE296:AE297" si="153">IF(AD296="","",+AD296)</f>
        <v/>
      </c>
      <c r="AF296" s="2403">
        <v>1</v>
      </c>
      <c r="AG296" s="700" t="s">
        <v>57</v>
      </c>
      <c r="AH296" s="700" t="s">
        <v>128</v>
      </c>
      <c r="AI296" s="291" t="s">
        <v>182</v>
      </c>
      <c r="AJ296" s="1021">
        <v>1</v>
      </c>
      <c r="AK296" s="701" t="s">
        <v>57</v>
      </c>
      <c r="AL296" s="701" t="s">
        <v>128</v>
      </c>
      <c r="AM296" s="701" t="s">
        <v>182</v>
      </c>
      <c r="AN296" s="237" t="s">
        <v>686</v>
      </c>
      <c r="AO296" s="1025"/>
      <c r="AP296" s="340"/>
      <c r="AQ296" s="340"/>
      <c r="AR296" s="340"/>
      <c r="AS296" s="340"/>
      <c r="AT296" s="340"/>
      <c r="AU296" s="340"/>
      <c r="AV296" s="340"/>
      <c r="AW296" s="340"/>
      <c r="AX296" s="340"/>
      <c r="AY296" s="340"/>
      <c r="AZ296" s="340"/>
      <c r="BA296" s="340"/>
      <c r="BB296" s="340"/>
      <c r="BC296" s="340"/>
      <c r="BD296" s="340"/>
      <c r="BE296" s="340"/>
      <c r="BF296" s="340"/>
      <c r="BG296" s="340"/>
      <c r="BH296" s="340"/>
      <c r="BI296" s="340"/>
      <c r="BJ296" s="340"/>
      <c r="BK296" s="340"/>
      <c r="BL296" s="340"/>
      <c r="BM296" s="340"/>
      <c r="BN296" s="340"/>
      <c r="BO296" s="340"/>
      <c r="BP296" s="340"/>
      <c r="BQ296" s="340"/>
      <c r="BR296" s="340"/>
      <c r="BS296" s="340"/>
      <c r="BT296" s="340"/>
      <c r="BU296" s="340"/>
      <c r="BV296" s="340"/>
      <c r="BW296" s="340"/>
      <c r="BX296" s="340"/>
      <c r="BY296" s="340"/>
      <c r="BZ296" s="340"/>
      <c r="CA296" s="340"/>
      <c r="CB296" s="340"/>
      <c r="CC296" s="340"/>
      <c r="CD296" s="340"/>
      <c r="CE296" s="340"/>
      <c r="CF296" s="340"/>
      <c r="CG296" s="340"/>
      <c r="CH296" s="340"/>
      <c r="CI296" s="340"/>
      <c r="CJ296" s="340"/>
      <c r="CK296" s="340"/>
      <c r="CL296" s="340"/>
      <c r="CM296" s="340"/>
      <c r="CN296" s="340"/>
      <c r="CO296" s="340"/>
      <c r="CP296" s="340"/>
      <c r="CQ296" s="340"/>
      <c r="CR296" s="340"/>
      <c r="CS296" s="340"/>
      <c r="CT296" s="340"/>
      <c r="CU296" s="340"/>
      <c r="CV296" s="340"/>
      <c r="CW296" s="340"/>
      <c r="CX296" s="340"/>
      <c r="CY296" s="340"/>
      <c r="CZ296" s="340"/>
      <c r="DA296" s="340"/>
      <c r="DB296" s="340"/>
      <c r="DC296" s="340"/>
      <c r="DD296" s="340"/>
      <c r="DE296" s="340"/>
      <c r="DF296" s="340"/>
      <c r="DG296" s="340"/>
      <c r="DH296" s="340"/>
      <c r="DI296" s="340"/>
      <c r="DJ296" s="340"/>
      <c r="DK296" s="340"/>
      <c r="DL296" s="341"/>
      <c r="DM296" s="341"/>
      <c r="DN296" s="341"/>
      <c r="DO296" s="341"/>
      <c r="DP296" s="341"/>
      <c r="DQ296" s="341"/>
      <c r="DR296" s="341"/>
      <c r="DS296" s="341"/>
      <c r="DT296" s="341"/>
      <c r="DU296" s="341"/>
      <c r="DV296" s="341"/>
      <c r="DW296" s="341"/>
      <c r="DX296" s="341"/>
      <c r="DY296" s="341"/>
      <c r="DZ296" s="341"/>
      <c r="EA296" s="341"/>
      <c r="EB296" s="341"/>
      <c r="EC296" s="341"/>
      <c r="ED296" s="341"/>
      <c r="EE296" s="341"/>
      <c r="EF296" s="341"/>
      <c r="EG296" s="341"/>
      <c r="EH296" s="341"/>
      <c r="EI296" s="341"/>
      <c r="EJ296" s="341"/>
      <c r="EK296" s="341"/>
      <c r="EL296" s="341"/>
      <c r="EM296" s="341"/>
      <c r="EN296" s="341"/>
      <c r="EO296" s="341"/>
      <c r="EP296" s="341"/>
      <c r="EQ296" s="341"/>
      <c r="ER296" s="341"/>
      <c r="ES296" s="341"/>
      <c r="ET296" s="341"/>
      <c r="EU296" s="341"/>
      <c r="EV296" s="341"/>
      <c r="EW296" s="341"/>
      <c r="EX296" s="341"/>
      <c r="EY296" s="341"/>
      <c r="EZ296" s="341"/>
      <c r="FA296" s="341"/>
      <c r="FB296" s="341"/>
      <c r="FC296" s="341"/>
      <c r="FD296" s="341"/>
      <c r="FE296" s="341"/>
      <c r="FF296" s="341"/>
      <c r="FG296" s="341"/>
      <c r="FH296" s="341"/>
      <c r="FI296" s="341"/>
      <c r="FJ296" s="341"/>
      <c r="FK296" s="341"/>
      <c r="FL296" s="341"/>
      <c r="FM296" s="341"/>
      <c r="FN296" s="341"/>
      <c r="FO296" s="341"/>
      <c r="FP296" s="341"/>
      <c r="FQ296" s="341"/>
      <c r="FR296" s="341"/>
      <c r="FS296" s="341"/>
      <c r="FT296" s="341"/>
      <c r="FU296" s="341"/>
      <c r="FV296" s="341"/>
      <c r="FW296" s="341"/>
      <c r="FX296" s="341"/>
      <c r="FY296" s="341"/>
      <c r="FZ296" s="341"/>
      <c r="GA296" s="341"/>
      <c r="GB296" s="341"/>
      <c r="GC296" s="341"/>
      <c r="GD296" s="341"/>
      <c r="GE296" s="341"/>
      <c r="GF296" s="341"/>
      <c r="GG296" s="341"/>
      <c r="GH296" s="341"/>
      <c r="GI296" s="341"/>
      <c r="GJ296" s="341"/>
      <c r="GK296" s="341"/>
      <c r="GL296" s="341"/>
      <c r="GM296" s="341"/>
      <c r="GN296" s="341"/>
      <c r="GO296" s="341"/>
      <c r="GP296" s="341"/>
      <c r="GQ296" s="341"/>
      <c r="GR296" s="341"/>
      <c r="GS296" s="341"/>
      <c r="GT296" s="341"/>
      <c r="GU296" s="341"/>
      <c r="GV296" s="341"/>
      <c r="GW296" s="341"/>
      <c r="GX296" s="341"/>
      <c r="GY296" s="341"/>
      <c r="GZ296" s="341"/>
      <c r="HA296" s="341"/>
      <c r="HB296" s="341"/>
      <c r="HC296" s="341"/>
      <c r="HD296" s="341"/>
      <c r="HE296" s="341"/>
      <c r="HF296" s="341"/>
      <c r="HG296" s="341"/>
      <c r="HH296" s="341"/>
      <c r="HI296" s="341"/>
      <c r="HJ296" s="341"/>
    </row>
    <row r="297" spans="1:246" s="342" customFormat="1" ht="62.25" customHeight="1" x14ac:dyDescent="0.25">
      <c r="A297" s="220"/>
      <c r="B297" s="220" t="s">
        <v>687</v>
      </c>
      <c r="C297" s="221" t="s">
        <v>688</v>
      </c>
      <c r="D297" s="2213" t="s">
        <v>689</v>
      </c>
      <c r="E297" s="2214" t="s">
        <v>149</v>
      </c>
      <c r="F297" s="2227" t="s">
        <v>677</v>
      </c>
      <c r="G297" s="2214" t="s">
        <v>180</v>
      </c>
      <c r="H297" s="2234"/>
      <c r="I297" s="227">
        <v>3</v>
      </c>
      <c r="J297" s="2140">
        <v>3</v>
      </c>
      <c r="K297" s="227" t="s">
        <v>690</v>
      </c>
      <c r="L297" s="227">
        <v>13</v>
      </c>
      <c r="M297" s="227"/>
      <c r="N297" s="2604"/>
      <c r="O297" s="2564"/>
      <c r="P297" s="229">
        <v>24</v>
      </c>
      <c r="Q297" s="229"/>
      <c r="R297" s="2212"/>
      <c r="S297" s="2212"/>
      <c r="T297" s="231"/>
      <c r="U297" s="232"/>
      <c r="V297" s="2402">
        <v>1</v>
      </c>
      <c r="W297" s="1020" t="s">
        <v>54</v>
      </c>
      <c r="X297" s="1020"/>
      <c r="Y297" s="1020"/>
      <c r="Z297" s="1021">
        <v>1</v>
      </c>
      <c r="AA297" s="1022" t="s">
        <v>57</v>
      </c>
      <c r="AB297" s="1021" t="s">
        <v>128</v>
      </c>
      <c r="AC297" s="701" t="s">
        <v>182</v>
      </c>
      <c r="AD297" s="231"/>
      <c r="AE297" s="232" t="str">
        <f t="shared" si="153"/>
        <v/>
      </c>
      <c r="AF297" s="2403">
        <v>1</v>
      </c>
      <c r="AG297" s="700" t="s">
        <v>57</v>
      </c>
      <c r="AH297" s="700" t="s">
        <v>128</v>
      </c>
      <c r="AI297" s="291" t="s">
        <v>182</v>
      </c>
      <c r="AJ297" s="1021">
        <v>1</v>
      </c>
      <c r="AK297" s="701" t="s">
        <v>57</v>
      </c>
      <c r="AL297" s="701" t="s">
        <v>128</v>
      </c>
      <c r="AM297" s="701" t="s">
        <v>182</v>
      </c>
      <c r="AN297" s="237" t="s">
        <v>686</v>
      </c>
      <c r="AO297" s="1025"/>
      <c r="AP297" s="340"/>
      <c r="AQ297" s="340"/>
      <c r="AR297" s="340"/>
      <c r="AS297" s="340"/>
      <c r="AT297" s="340"/>
      <c r="AU297" s="340"/>
      <c r="AV297" s="340"/>
      <c r="AW297" s="340"/>
      <c r="AX297" s="340"/>
      <c r="AY297" s="340"/>
      <c r="AZ297" s="340"/>
      <c r="BA297" s="340"/>
      <c r="BB297" s="340"/>
      <c r="BC297" s="340"/>
      <c r="BD297" s="340"/>
      <c r="BE297" s="340"/>
      <c r="BF297" s="340"/>
      <c r="BG297" s="340"/>
      <c r="BH297" s="340"/>
      <c r="BI297" s="340"/>
      <c r="BJ297" s="340"/>
      <c r="BK297" s="340"/>
      <c r="BL297" s="340"/>
      <c r="BM297" s="340"/>
      <c r="BN297" s="340"/>
      <c r="BO297" s="340"/>
      <c r="BP297" s="340"/>
      <c r="BQ297" s="340"/>
      <c r="BR297" s="340"/>
      <c r="BS297" s="340"/>
      <c r="BT297" s="340"/>
      <c r="BU297" s="340"/>
      <c r="BV297" s="340"/>
      <c r="BW297" s="340"/>
      <c r="BX297" s="340"/>
      <c r="BY297" s="340"/>
      <c r="BZ297" s="340"/>
      <c r="CA297" s="340"/>
      <c r="CB297" s="340"/>
      <c r="CC297" s="340"/>
      <c r="CD297" s="340"/>
      <c r="CE297" s="340"/>
      <c r="CF297" s="340"/>
      <c r="CG297" s="340"/>
      <c r="CH297" s="340"/>
      <c r="CI297" s="340"/>
      <c r="CJ297" s="340"/>
      <c r="CK297" s="340"/>
      <c r="CL297" s="340"/>
      <c r="CM297" s="340"/>
      <c r="CN297" s="340"/>
      <c r="CO297" s="340"/>
      <c r="CP297" s="340"/>
      <c r="CQ297" s="340"/>
      <c r="CR297" s="340"/>
      <c r="CS297" s="340"/>
      <c r="CT297" s="340"/>
      <c r="CU297" s="340"/>
      <c r="CV297" s="340"/>
      <c r="CW297" s="340"/>
      <c r="CX297" s="340"/>
      <c r="CY297" s="340"/>
      <c r="CZ297" s="340"/>
      <c r="DA297" s="340"/>
      <c r="DB297" s="340"/>
      <c r="DC297" s="340"/>
      <c r="DD297" s="340"/>
      <c r="DE297" s="340"/>
      <c r="DF297" s="340"/>
      <c r="DG297" s="340"/>
      <c r="DH297" s="340"/>
      <c r="DI297" s="340"/>
      <c r="DJ297" s="340"/>
      <c r="DK297" s="340"/>
      <c r="DL297" s="341"/>
      <c r="DM297" s="341"/>
      <c r="DN297" s="341"/>
      <c r="DO297" s="341"/>
      <c r="DP297" s="341"/>
      <c r="DQ297" s="341"/>
      <c r="DR297" s="341"/>
      <c r="DS297" s="341"/>
      <c r="DT297" s="341"/>
      <c r="DU297" s="341"/>
      <c r="DV297" s="341"/>
      <c r="DW297" s="341"/>
      <c r="DX297" s="341"/>
      <c r="DY297" s="341"/>
      <c r="DZ297" s="341"/>
      <c r="EA297" s="341"/>
      <c r="EB297" s="341"/>
      <c r="EC297" s="341"/>
      <c r="ED297" s="341"/>
      <c r="EE297" s="341"/>
      <c r="EF297" s="341"/>
      <c r="EG297" s="341"/>
      <c r="EH297" s="341"/>
      <c r="EI297" s="341"/>
      <c r="EJ297" s="341"/>
      <c r="EK297" s="341"/>
      <c r="EL297" s="341"/>
      <c r="EM297" s="341"/>
      <c r="EN297" s="341"/>
      <c r="EO297" s="341"/>
      <c r="EP297" s="341"/>
      <c r="EQ297" s="341"/>
      <c r="ER297" s="341"/>
      <c r="ES297" s="341"/>
      <c r="ET297" s="341"/>
      <c r="EU297" s="341"/>
      <c r="EV297" s="341"/>
      <c r="EW297" s="341"/>
      <c r="EX297" s="341"/>
      <c r="EY297" s="341"/>
      <c r="EZ297" s="341"/>
      <c r="FA297" s="341"/>
      <c r="FB297" s="341"/>
      <c r="FC297" s="341"/>
      <c r="FD297" s="341"/>
      <c r="FE297" s="341"/>
      <c r="FF297" s="341"/>
      <c r="FG297" s="341"/>
      <c r="FH297" s="341"/>
      <c r="FI297" s="341"/>
      <c r="FJ297" s="341"/>
      <c r="FK297" s="341"/>
      <c r="FL297" s="341"/>
      <c r="FM297" s="341"/>
      <c r="FN297" s="341"/>
      <c r="FO297" s="341"/>
      <c r="FP297" s="341"/>
      <c r="FQ297" s="341"/>
      <c r="FR297" s="341"/>
      <c r="FS297" s="341"/>
      <c r="FT297" s="341"/>
      <c r="FU297" s="341"/>
      <c r="FV297" s="341"/>
      <c r="FW297" s="341"/>
      <c r="FX297" s="341"/>
      <c r="FY297" s="341"/>
      <c r="FZ297" s="341"/>
      <c r="GA297" s="341"/>
      <c r="GB297" s="341"/>
      <c r="GC297" s="341"/>
      <c r="GD297" s="341"/>
      <c r="GE297" s="341"/>
      <c r="GF297" s="341"/>
      <c r="GG297" s="341"/>
      <c r="GH297" s="341"/>
      <c r="GI297" s="341"/>
      <c r="GJ297" s="341"/>
      <c r="GK297" s="341"/>
      <c r="GL297" s="341"/>
      <c r="GM297" s="341"/>
      <c r="GN297" s="341"/>
      <c r="GO297" s="341"/>
      <c r="GP297" s="341"/>
      <c r="GQ297" s="341"/>
      <c r="GR297" s="341"/>
      <c r="GS297" s="341"/>
      <c r="GT297" s="341"/>
      <c r="GU297" s="341"/>
      <c r="GV297" s="341"/>
      <c r="GW297" s="341"/>
      <c r="GX297" s="341"/>
      <c r="GY297" s="341"/>
      <c r="GZ297" s="341"/>
      <c r="HA297" s="341"/>
      <c r="HB297" s="341"/>
      <c r="HC297" s="341"/>
      <c r="HD297" s="341"/>
      <c r="HE297" s="341"/>
      <c r="HF297" s="341"/>
      <c r="HG297" s="341"/>
      <c r="HH297" s="341"/>
      <c r="HI297" s="341"/>
      <c r="HJ297" s="341"/>
    </row>
    <row r="298" spans="1:246" ht="30.75" customHeight="1" x14ac:dyDescent="0.25">
      <c r="A298" s="309" t="s">
        <v>692</v>
      </c>
      <c r="B298" s="309" t="s">
        <v>693</v>
      </c>
      <c r="C298" s="310" t="s">
        <v>694</v>
      </c>
      <c r="D298" s="2241" t="s">
        <v>695</v>
      </c>
      <c r="E298" s="2242" t="s">
        <v>144</v>
      </c>
      <c r="F298" s="2242"/>
      <c r="G298" s="2243"/>
      <c r="H298" s="2244"/>
      <c r="I298" s="2245">
        <f>+I300+I301</f>
        <v>6</v>
      </c>
      <c r="J298" s="2245">
        <f>+J300+J301</f>
        <v>6</v>
      </c>
      <c r="K298" s="2246"/>
      <c r="L298" s="2246"/>
      <c r="M298" s="2246"/>
      <c r="N298" s="2614"/>
      <c r="O298" s="2538"/>
      <c r="P298" s="2538"/>
      <c r="Q298" s="2247"/>
      <c r="R298" s="2247"/>
      <c r="S298" s="2247"/>
      <c r="T298" s="317"/>
      <c r="U298" s="318"/>
      <c r="V298" s="2248"/>
      <c r="W298" s="2248"/>
      <c r="X298" s="2249"/>
      <c r="Y298" s="2250"/>
      <c r="Z298" s="2249"/>
      <c r="AA298" s="2249"/>
      <c r="AB298" s="2249"/>
      <c r="AC298" s="2249"/>
      <c r="AD298" s="324"/>
      <c r="AE298" s="325"/>
      <c r="AF298" s="2249"/>
      <c r="AG298" s="2249"/>
      <c r="AH298" s="2249"/>
      <c r="AI298" s="2249"/>
      <c r="AJ298" s="2249"/>
      <c r="AK298" s="2249"/>
      <c r="AL298" s="2249"/>
      <c r="AM298" s="2249"/>
      <c r="AN298" s="2251"/>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row>
    <row r="299" spans="1:246" ht="30.75" customHeight="1" x14ac:dyDescent="0.25">
      <c r="A299" s="2268" t="s">
        <v>696</v>
      </c>
      <c r="B299" s="2268" t="s">
        <v>697</v>
      </c>
      <c r="C299" s="2340" t="s">
        <v>698</v>
      </c>
      <c r="D299" s="2219"/>
      <c r="E299" s="2220" t="s">
        <v>46</v>
      </c>
      <c r="F299" s="2221"/>
      <c r="G299" s="2222"/>
      <c r="H299" s="2223"/>
      <c r="I299" s="2224"/>
      <c r="J299" s="2224"/>
      <c r="K299" s="2225"/>
      <c r="L299" s="2225"/>
      <c r="M299" s="2224"/>
      <c r="N299" s="2585"/>
      <c r="O299" s="2537"/>
      <c r="P299" s="2537"/>
      <c r="Q299" s="211"/>
      <c r="R299" s="211"/>
      <c r="S299" s="211"/>
      <c r="T299" s="213"/>
      <c r="U299" s="214"/>
      <c r="V299" s="211"/>
      <c r="W299" s="211"/>
      <c r="X299" s="211"/>
      <c r="Y299" s="211"/>
      <c r="Z299" s="211"/>
      <c r="AA299" s="211"/>
      <c r="AB299" s="211"/>
      <c r="AC299" s="211"/>
      <c r="AD299" s="213"/>
      <c r="AE299" s="214"/>
      <c r="AF299" s="211"/>
      <c r="AG299" s="211"/>
      <c r="AH299" s="211"/>
      <c r="AI299" s="211"/>
      <c r="AJ299" s="211"/>
      <c r="AK299" s="211"/>
      <c r="AL299" s="211"/>
      <c r="AM299" s="211"/>
      <c r="AN299" s="211"/>
      <c r="HK299" s="2"/>
      <c r="HL299" s="2"/>
      <c r="HM299" s="2"/>
      <c r="HN299" s="2"/>
      <c r="HO299" s="2"/>
      <c r="HP299" s="2"/>
      <c r="HQ299" s="2"/>
      <c r="HR299" s="2"/>
      <c r="HS299" s="2"/>
    </row>
    <row r="300" spans="1:246" ht="114.75" x14ac:dyDescent="0.25">
      <c r="A300" s="220" t="s">
        <v>632</v>
      </c>
      <c r="B300" s="220" t="s">
        <v>699</v>
      </c>
      <c r="C300" s="221" t="s">
        <v>700</v>
      </c>
      <c r="D300" s="2296" t="s">
        <v>701</v>
      </c>
      <c r="E300" s="2214" t="s">
        <v>149</v>
      </c>
      <c r="F300" s="2214" t="s">
        <v>702</v>
      </c>
      <c r="G300" s="2262" t="s">
        <v>51</v>
      </c>
      <c r="H300" s="2234"/>
      <c r="I300" s="2214" t="s">
        <v>74</v>
      </c>
      <c r="J300" s="2401" t="s">
        <v>74</v>
      </c>
      <c r="K300" s="581" t="s">
        <v>637</v>
      </c>
      <c r="L300" s="581" t="s">
        <v>110</v>
      </c>
      <c r="M300" s="581"/>
      <c r="N300" s="2604"/>
      <c r="O300" s="2564"/>
      <c r="P300" s="2565">
        <v>24</v>
      </c>
      <c r="Q300" s="2252"/>
      <c r="R300" s="2230"/>
      <c r="S300" s="2230"/>
      <c r="T300" s="231"/>
      <c r="U300" s="232"/>
      <c r="V300" s="2402">
        <v>1</v>
      </c>
      <c r="W300" s="331" t="s">
        <v>54</v>
      </c>
      <c r="X300" s="331" t="s">
        <v>55</v>
      </c>
      <c r="Y300" s="331" t="s">
        <v>82</v>
      </c>
      <c r="Z300" s="742">
        <v>1</v>
      </c>
      <c r="AA300" s="743" t="s">
        <v>57</v>
      </c>
      <c r="AB300" s="742" t="s">
        <v>67</v>
      </c>
      <c r="AC300" s="1017" t="s">
        <v>237</v>
      </c>
      <c r="AD300" s="231"/>
      <c r="AE300" s="232" t="str">
        <f t="shared" ref="AE300:AE301" si="154">IF(AD300="","",+AD300)</f>
        <v/>
      </c>
      <c r="AF300" s="2402">
        <v>1</v>
      </c>
      <c r="AG300" s="1016" t="s">
        <v>57</v>
      </c>
      <c r="AH300" s="1016" t="s">
        <v>67</v>
      </c>
      <c r="AI300" s="291" t="s">
        <v>237</v>
      </c>
      <c r="AJ300" s="742">
        <v>1</v>
      </c>
      <c r="AK300" s="1017" t="s">
        <v>57</v>
      </c>
      <c r="AL300" s="1017" t="s">
        <v>67</v>
      </c>
      <c r="AM300" s="1017" t="s">
        <v>237</v>
      </c>
      <c r="AN300" s="640" t="s">
        <v>703</v>
      </c>
    </row>
    <row r="301" spans="1:246" ht="38.25" x14ac:dyDescent="0.25">
      <c r="A301" s="220"/>
      <c r="B301" s="220" t="s">
        <v>704</v>
      </c>
      <c r="C301" s="1052" t="s">
        <v>705</v>
      </c>
      <c r="D301" s="2296" t="s">
        <v>706</v>
      </c>
      <c r="E301" s="2214" t="s">
        <v>149</v>
      </c>
      <c r="F301" s="2214" t="s">
        <v>702</v>
      </c>
      <c r="G301" s="2262" t="s">
        <v>51</v>
      </c>
      <c r="H301" s="2234"/>
      <c r="I301" s="2214" t="s">
        <v>74</v>
      </c>
      <c r="J301" s="2401" t="s">
        <v>74</v>
      </c>
      <c r="K301" s="581" t="s">
        <v>195</v>
      </c>
      <c r="L301" s="581" t="s">
        <v>110</v>
      </c>
      <c r="M301" s="581"/>
      <c r="N301" s="2604"/>
      <c r="O301" s="2564"/>
      <c r="P301" s="2565">
        <v>18</v>
      </c>
      <c r="Q301" s="2252"/>
      <c r="R301" s="2230"/>
      <c r="S301" s="2230"/>
      <c r="T301" s="231"/>
      <c r="U301" s="232"/>
      <c r="V301" s="2402">
        <v>1</v>
      </c>
      <c r="W301" s="331" t="s">
        <v>54</v>
      </c>
      <c r="X301" s="331" t="s">
        <v>55</v>
      </c>
      <c r="Y301" s="331" t="s">
        <v>76</v>
      </c>
      <c r="Z301" s="742">
        <v>1</v>
      </c>
      <c r="AA301" s="743" t="s">
        <v>57</v>
      </c>
      <c r="AB301" s="742" t="s">
        <v>55</v>
      </c>
      <c r="AC301" s="1017" t="s">
        <v>76</v>
      </c>
      <c r="AD301" s="231"/>
      <c r="AE301" s="232" t="str">
        <f t="shared" si="154"/>
        <v/>
      </c>
      <c r="AF301" s="2402">
        <v>1</v>
      </c>
      <c r="AG301" s="1016" t="s">
        <v>57</v>
      </c>
      <c r="AH301" s="1016" t="s">
        <v>55</v>
      </c>
      <c r="AI301" s="291" t="s">
        <v>76</v>
      </c>
      <c r="AJ301" s="742">
        <v>1</v>
      </c>
      <c r="AK301" s="1017" t="s">
        <v>57</v>
      </c>
      <c r="AL301" s="1017" t="s">
        <v>55</v>
      </c>
      <c r="AM301" s="1017" t="s">
        <v>76</v>
      </c>
      <c r="AN301" s="640" t="s">
        <v>707</v>
      </c>
    </row>
    <row r="302" spans="1:246" ht="30.75" customHeight="1" x14ac:dyDescent="0.25">
      <c r="A302" s="309" t="s">
        <v>708</v>
      </c>
      <c r="B302" s="309" t="s">
        <v>709</v>
      </c>
      <c r="C302" s="310" t="s">
        <v>710</v>
      </c>
      <c r="D302" s="2241"/>
      <c r="E302" s="2242" t="s">
        <v>144</v>
      </c>
      <c r="F302" s="2242"/>
      <c r="G302" s="2243"/>
      <c r="H302" s="2244"/>
      <c r="I302" s="2245">
        <f>+I304+I305</f>
        <v>6</v>
      </c>
      <c r="J302" s="2245">
        <f>+J304+J305</f>
        <v>6</v>
      </c>
      <c r="K302" s="2246"/>
      <c r="L302" s="2246"/>
      <c r="M302" s="2246"/>
      <c r="N302" s="2600"/>
      <c r="O302" s="2538"/>
      <c r="P302" s="2538"/>
      <c r="Q302" s="2247"/>
      <c r="R302" s="2247"/>
      <c r="S302" s="2247"/>
      <c r="T302" s="317"/>
      <c r="U302" s="318"/>
      <c r="V302" s="2248"/>
      <c r="W302" s="2248"/>
      <c r="X302" s="2249"/>
      <c r="Y302" s="2250"/>
      <c r="Z302" s="2249"/>
      <c r="AA302" s="2249"/>
      <c r="AB302" s="2249"/>
      <c r="AC302" s="2249"/>
      <c r="AD302" s="324"/>
      <c r="AE302" s="325"/>
      <c r="AF302" s="2249"/>
      <c r="AG302" s="2249"/>
      <c r="AH302" s="2249"/>
      <c r="AI302" s="2249"/>
      <c r="AJ302" s="2249"/>
      <c r="AK302" s="2249"/>
      <c r="AL302" s="2249"/>
      <c r="AM302" s="2249"/>
      <c r="AN302" s="2251"/>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row>
    <row r="303" spans="1:246" ht="25.5" x14ac:dyDescent="0.25">
      <c r="A303" s="2268" t="s">
        <v>711</v>
      </c>
      <c r="B303" s="2268" t="s">
        <v>712</v>
      </c>
      <c r="C303" s="2340" t="s">
        <v>713</v>
      </c>
      <c r="D303" s="2219"/>
      <c r="E303" s="2220" t="s">
        <v>46</v>
      </c>
      <c r="F303" s="2221"/>
      <c r="G303" s="2222"/>
      <c r="H303" s="2223"/>
      <c r="I303" s="2224"/>
      <c r="J303" s="2224"/>
      <c r="K303" s="2225"/>
      <c r="L303" s="2225"/>
      <c r="M303" s="2224"/>
      <c r="N303" s="2615"/>
      <c r="O303" s="2537"/>
      <c r="P303" s="2537"/>
      <c r="Q303" s="211"/>
      <c r="R303" s="211"/>
      <c r="S303" s="211"/>
      <c r="T303" s="213"/>
      <c r="U303" s="214"/>
      <c r="V303" s="211"/>
      <c r="W303" s="211"/>
      <c r="X303" s="211"/>
      <c r="Y303" s="211"/>
      <c r="Z303" s="211"/>
      <c r="AA303" s="211"/>
      <c r="AB303" s="211"/>
      <c r="AC303" s="211"/>
      <c r="AD303" s="213"/>
      <c r="AE303" s="214"/>
      <c r="AF303" s="211"/>
      <c r="AG303" s="211"/>
      <c r="AH303" s="211"/>
      <c r="AI303" s="211"/>
      <c r="AJ303" s="211"/>
      <c r="AK303" s="211"/>
      <c r="AL303" s="211"/>
      <c r="AM303" s="211"/>
      <c r="AN303" s="211"/>
      <c r="HK303" s="2"/>
      <c r="HL303" s="2"/>
      <c r="HM303" s="2"/>
      <c r="HN303" s="2"/>
      <c r="HO303" s="2"/>
      <c r="HP303" s="2"/>
      <c r="HQ303" s="2"/>
      <c r="HR303" s="2"/>
      <c r="HS303" s="2"/>
    </row>
    <row r="304" spans="1:246" ht="63.75" x14ac:dyDescent="0.25">
      <c r="A304" s="860"/>
      <c r="B304" s="860" t="s">
        <v>714</v>
      </c>
      <c r="C304" s="847" t="s">
        <v>715</v>
      </c>
      <c r="D304" s="2365"/>
      <c r="E304" s="2215"/>
      <c r="F304" s="2227" t="s">
        <v>716</v>
      </c>
      <c r="G304" s="2262" t="s">
        <v>51</v>
      </c>
      <c r="H304" s="2217"/>
      <c r="I304" s="2215">
        <v>3</v>
      </c>
      <c r="J304" s="2309">
        <v>3</v>
      </c>
      <c r="K304" s="570" t="s">
        <v>190</v>
      </c>
      <c r="L304" s="570">
        <v>11</v>
      </c>
      <c r="M304" s="570"/>
      <c r="N304" s="2601"/>
      <c r="O304" s="2569"/>
      <c r="P304" s="2565">
        <v>18</v>
      </c>
      <c r="Q304" s="2252"/>
      <c r="R304" s="2230"/>
      <c r="S304" s="2230"/>
      <c r="T304" s="231"/>
      <c r="U304" s="232"/>
      <c r="V304" s="2402">
        <v>1</v>
      </c>
      <c r="W304" s="331" t="s">
        <v>54</v>
      </c>
      <c r="X304" s="331" t="s">
        <v>140</v>
      </c>
      <c r="Y304" s="331" t="s">
        <v>717</v>
      </c>
      <c r="Z304" s="742">
        <v>1</v>
      </c>
      <c r="AA304" s="743" t="s">
        <v>57</v>
      </c>
      <c r="AB304" s="742" t="s">
        <v>55</v>
      </c>
      <c r="AC304" s="1017" t="s">
        <v>82</v>
      </c>
      <c r="AD304" s="231"/>
      <c r="AE304" s="232" t="str">
        <f>IF(AD304="","",+AD304)</f>
        <v/>
      </c>
      <c r="AF304" s="2402">
        <v>1</v>
      </c>
      <c r="AG304" s="1016" t="s">
        <v>57</v>
      </c>
      <c r="AH304" s="1016" t="s">
        <v>55</v>
      </c>
      <c r="AI304" s="291" t="s">
        <v>82</v>
      </c>
      <c r="AJ304" s="742">
        <v>1</v>
      </c>
      <c r="AK304" s="1017" t="s">
        <v>57</v>
      </c>
      <c r="AL304" s="1017" t="s">
        <v>55</v>
      </c>
      <c r="AM304" s="1017" t="s">
        <v>82</v>
      </c>
      <c r="AN304" s="1082" t="s">
        <v>718</v>
      </c>
    </row>
    <row r="305" spans="1:246" ht="25.5" x14ac:dyDescent="0.25">
      <c r="A305" s="202" t="s">
        <v>719</v>
      </c>
      <c r="B305" s="202" t="s">
        <v>720</v>
      </c>
      <c r="C305" s="203" t="s">
        <v>721</v>
      </c>
      <c r="D305" s="2219"/>
      <c r="E305" s="2220" t="s">
        <v>118</v>
      </c>
      <c r="F305" s="2221"/>
      <c r="G305" s="2222"/>
      <c r="H305" s="2223" t="s">
        <v>469</v>
      </c>
      <c r="I305" s="2224">
        <v>3</v>
      </c>
      <c r="J305" s="2224">
        <v>3</v>
      </c>
      <c r="K305" s="2225"/>
      <c r="L305" s="2225"/>
      <c r="M305" s="2224"/>
      <c r="N305" s="2585"/>
      <c r="O305" s="2537"/>
      <c r="P305" s="2537"/>
      <c r="Q305" s="211"/>
      <c r="R305" s="211"/>
      <c r="S305" s="211"/>
      <c r="T305" s="213"/>
      <c r="U305" s="214"/>
      <c r="V305" s="211"/>
      <c r="W305" s="211"/>
      <c r="X305" s="211"/>
      <c r="Y305" s="211"/>
      <c r="Z305" s="211"/>
      <c r="AA305" s="211"/>
      <c r="AB305" s="211"/>
      <c r="AC305" s="211"/>
      <c r="AD305" s="213"/>
      <c r="AE305" s="214"/>
      <c r="AF305" s="211"/>
      <c r="AG305" s="211"/>
      <c r="AH305" s="211"/>
      <c r="AI305" s="211"/>
      <c r="AJ305" s="211"/>
      <c r="AK305" s="211"/>
      <c r="AL305" s="211"/>
      <c r="AM305" s="211"/>
      <c r="AN305" s="211"/>
      <c r="HK305" s="2"/>
      <c r="HL305" s="2"/>
      <c r="HM305" s="2"/>
      <c r="HN305" s="2"/>
      <c r="HO305" s="2"/>
      <c r="HP305" s="2"/>
      <c r="HQ305" s="2"/>
      <c r="HR305" s="2"/>
      <c r="HS305" s="2"/>
    </row>
    <row r="306" spans="1:246" ht="38.25" x14ac:dyDescent="0.25">
      <c r="A306" s="251"/>
      <c r="B306" s="251" t="s">
        <v>722</v>
      </c>
      <c r="C306" s="1083" t="s">
        <v>723</v>
      </c>
      <c r="D306" s="2296" t="s">
        <v>724</v>
      </c>
      <c r="E306" s="2227"/>
      <c r="F306" s="2227" t="s">
        <v>716</v>
      </c>
      <c r="G306" s="2262" t="s">
        <v>51</v>
      </c>
      <c r="H306" s="2217"/>
      <c r="I306" s="2227">
        <v>3</v>
      </c>
      <c r="J306" s="2313">
        <v>3</v>
      </c>
      <c r="K306" s="449" t="s">
        <v>88</v>
      </c>
      <c r="L306" s="449">
        <v>11</v>
      </c>
      <c r="M306" s="449"/>
      <c r="N306" s="2601"/>
      <c r="O306" s="2569"/>
      <c r="P306" s="2574">
        <v>18</v>
      </c>
      <c r="Q306" s="2620"/>
      <c r="R306" s="2230"/>
      <c r="S306" s="2230"/>
      <c r="T306" s="231"/>
      <c r="U306" s="232"/>
      <c r="V306" s="2402">
        <v>1</v>
      </c>
      <c r="W306" s="331" t="s">
        <v>54</v>
      </c>
      <c r="X306" s="331" t="s">
        <v>55</v>
      </c>
      <c r="Y306" s="331" t="s">
        <v>76</v>
      </c>
      <c r="Z306" s="742">
        <v>1</v>
      </c>
      <c r="AA306" s="743" t="s">
        <v>57</v>
      </c>
      <c r="AB306" s="742" t="s">
        <v>55</v>
      </c>
      <c r="AC306" s="1017" t="s">
        <v>260</v>
      </c>
      <c r="AD306" s="231"/>
      <c r="AE306" s="232" t="str">
        <f t="shared" ref="AE306:AE307" si="155">IF(AD306="","",+AD306)</f>
        <v/>
      </c>
      <c r="AF306" s="2402">
        <v>1</v>
      </c>
      <c r="AG306" s="1016" t="s">
        <v>57</v>
      </c>
      <c r="AH306" s="1016" t="s">
        <v>55</v>
      </c>
      <c r="AI306" s="291" t="s">
        <v>260</v>
      </c>
      <c r="AJ306" s="742">
        <v>1</v>
      </c>
      <c r="AK306" s="1017" t="s">
        <v>57</v>
      </c>
      <c r="AL306" s="1017" t="s">
        <v>55</v>
      </c>
      <c r="AM306" s="1017" t="s">
        <v>260</v>
      </c>
      <c r="AN306" s="1087" t="s">
        <v>725</v>
      </c>
    </row>
    <row r="307" spans="1:246" ht="52.5" customHeight="1" x14ac:dyDescent="0.25">
      <c r="A307" s="251"/>
      <c r="B307" s="251" t="s">
        <v>726</v>
      </c>
      <c r="C307" s="1088" t="s">
        <v>727</v>
      </c>
      <c r="D307" s="2232" t="s">
        <v>728</v>
      </c>
      <c r="E307" s="2215"/>
      <c r="F307" s="2227" t="s">
        <v>729</v>
      </c>
      <c r="G307" s="2262" t="s">
        <v>51</v>
      </c>
      <c r="H307" s="2217"/>
      <c r="I307" s="1090">
        <v>3</v>
      </c>
      <c r="J307" s="2404">
        <v>3</v>
      </c>
      <c r="K307" s="1090" t="s">
        <v>133</v>
      </c>
      <c r="L307" s="1090">
        <v>14</v>
      </c>
      <c r="M307" s="1090"/>
      <c r="N307" s="2601"/>
      <c r="O307" s="2569"/>
      <c r="P307" s="2574">
        <v>18</v>
      </c>
      <c r="Q307" s="2620"/>
      <c r="R307" s="2230"/>
      <c r="S307" s="2230"/>
      <c r="T307" s="231"/>
      <c r="U307" s="232"/>
      <c r="V307" s="2402">
        <v>1</v>
      </c>
      <c r="W307" s="331" t="s">
        <v>54</v>
      </c>
      <c r="X307" s="331" t="s">
        <v>140</v>
      </c>
      <c r="Y307" s="331"/>
      <c r="Z307" s="742">
        <v>1</v>
      </c>
      <c r="AA307" s="743" t="s">
        <v>57</v>
      </c>
      <c r="AB307" s="742" t="s">
        <v>67</v>
      </c>
      <c r="AC307" s="1017" t="s">
        <v>237</v>
      </c>
      <c r="AD307" s="2631"/>
      <c r="AE307" s="232" t="str">
        <f t="shared" si="155"/>
        <v/>
      </c>
      <c r="AF307" s="2402">
        <v>1</v>
      </c>
      <c r="AG307" s="1016" t="s">
        <v>57</v>
      </c>
      <c r="AH307" s="1016" t="s">
        <v>67</v>
      </c>
      <c r="AI307" s="291" t="s">
        <v>237</v>
      </c>
      <c r="AJ307" s="742">
        <v>1</v>
      </c>
      <c r="AK307" s="1017" t="s">
        <v>57</v>
      </c>
      <c r="AL307" s="1017" t="s">
        <v>67</v>
      </c>
      <c r="AM307" s="1017" t="s">
        <v>237</v>
      </c>
      <c r="AN307" s="1092" t="s">
        <v>730</v>
      </c>
    </row>
    <row r="308" spans="1:246" ht="52.5" customHeight="1" x14ac:dyDescent="0.25">
      <c r="A308" s="251"/>
      <c r="B308" s="251" t="s">
        <v>731</v>
      </c>
      <c r="C308" s="1088" t="s">
        <v>732</v>
      </c>
      <c r="D308" s="2232" t="s">
        <v>733</v>
      </c>
      <c r="E308" s="2215"/>
      <c r="F308" s="2227" t="s">
        <v>729</v>
      </c>
      <c r="G308" s="2262" t="s">
        <v>51</v>
      </c>
      <c r="H308" s="2217"/>
      <c r="I308" s="1090">
        <v>3</v>
      </c>
      <c r="J308" s="2404">
        <v>3</v>
      </c>
      <c r="K308" s="1090" t="s">
        <v>215</v>
      </c>
      <c r="L308" s="1090">
        <v>14</v>
      </c>
      <c r="M308" s="1090"/>
      <c r="N308" s="2601"/>
      <c r="O308" s="2569"/>
      <c r="P308" s="2574">
        <v>18</v>
      </c>
      <c r="Q308" s="2620"/>
      <c r="R308" s="2230"/>
      <c r="S308" s="2230"/>
      <c r="T308" s="231"/>
      <c r="U308" s="232"/>
      <c r="V308" s="2402">
        <v>1</v>
      </c>
      <c r="W308" s="331" t="s">
        <v>54</v>
      </c>
      <c r="X308" s="331" t="s">
        <v>140</v>
      </c>
      <c r="Y308" s="331"/>
      <c r="Z308" s="742">
        <v>1</v>
      </c>
      <c r="AA308" s="743" t="s">
        <v>57</v>
      </c>
      <c r="AB308" s="742" t="s">
        <v>734</v>
      </c>
      <c r="AC308" s="1017" t="s">
        <v>237</v>
      </c>
      <c r="AD308" s="231"/>
      <c r="AE308" s="232" t="str">
        <f>IF(AD308="","",+AD308)</f>
        <v/>
      </c>
      <c r="AF308" s="2402">
        <v>1</v>
      </c>
      <c r="AG308" s="1016" t="s">
        <v>57</v>
      </c>
      <c r="AH308" s="1016" t="s">
        <v>273</v>
      </c>
      <c r="AI308" s="291"/>
      <c r="AJ308" s="742">
        <v>1</v>
      </c>
      <c r="AK308" s="1017" t="s">
        <v>57</v>
      </c>
      <c r="AL308" s="1017" t="s">
        <v>273</v>
      </c>
      <c r="AM308" s="1017"/>
      <c r="AN308" s="1092" t="s">
        <v>735</v>
      </c>
    </row>
    <row r="309" spans="1:246" ht="23.25" customHeight="1" x14ac:dyDescent="0.25">
      <c r="A309" s="2393" t="s">
        <v>736</v>
      </c>
      <c r="B309" s="166" t="s">
        <v>737</v>
      </c>
      <c r="C309" s="167" t="s">
        <v>738</v>
      </c>
      <c r="D309" s="2394"/>
      <c r="E309" s="2395"/>
      <c r="F309" s="2395"/>
      <c r="G309" s="2395"/>
      <c r="H309" s="2395"/>
      <c r="I309" s="2395"/>
      <c r="J309" s="2395"/>
      <c r="K309" s="170"/>
      <c r="L309" s="170"/>
      <c r="M309" s="170"/>
      <c r="N309" s="2551"/>
      <c r="O309" s="2623"/>
      <c r="P309" s="2623"/>
      <c r="Q309" s="2551"/>
      <c r="R309" s="2396"/>
      <c r="S309" s="2396"/>
      <c r="T309" s="171"/>
      <c r="U309" s="172"/>
      <c r="V309" s="2397"/>
      <c r="W309" s="2397"/>
      <c r="X309" s="2397"/>
      <c r="Y309" s="2397"/>
      <c r="Z309" s="2397"/>
      <c r="AA309" s="2397"/>
      <c r="AB309" s="2397"/>
      <c r="AC309" s="2397"/>
      <c r="AD309" s="428"/>
      <c r="AE309" s="429"/>
      <c r="AF309" s="2397"/>
      <c r="AG309" s="2397"/>
      <c r="AH309" s="2397"/>
      <c r="AI309" s="2397"/>
      <c r="AJ309" s="2397"/>
      <c r="AK309" s="2397"/>
      <c r="AL309" s="2397"/>
      <c r="AM309" s="2397"/>
      <c r="AN309" s="175"/>
    </row>
    <row r="310" spans="1:246" ht="23.25" customHeight="1" x14ac:dyDescent="0.25">
      <c r="A310" s="2284" t="s">
        <v>739</v>
      </c>
      <c r="B310" s="177" t="s">
        <v>740</v>
      </c>
      <c r="C310" s="178" t="s">
        <v>741</v>
      </c>
      <c r="D310" s="2285"/>
      <c r="E310" s="2286" t="s">
        <v>41</v>
      </c>
      <c r="F310" s="2286"/>
      <c r="G310" s="2287"/>
      <c r="H310" s="2287"/>
      <c r="I310" s="2287">
        <f>+I311+I329</f>
        <v>30</v>
      </c>
      <c r="J310" s="2287">
        <f>+J311+J329</f>
        <v>30</v>
      </c>
      <c r="K310" s="182"/>
      <c r="L310" s="182"/>
      <c r="M310" s="182"/>
      <c r="N310" s="2616"/>
      <c r="O310" s="2624"/>
      <c r="P310" s="2624"/>
      <c r="Q310" s="2516"/>
      <c r="R310" s="2290"/>
      <c r="S310" s="2290"/>
      <c r="T310" s="185"/>
      <c r="U310" s="186"/>
      <c r="V310" s="2290"/>
      <c r="W310" s="2290"/>
      <c r="X310" s="2290"/>
      <c r="Y310" s="2290"/>
      <c r="Z310" s="2290"/>
      <c r="AA310" s="2290"/>
      <c r="AB310" s="2290"/>
      <c r="AC310" s="2290"/>
      <c r="AD310" s="185"/>
      <c r="AE310" s="186"/>
      <c r="AF310" s="2290"/>
      <c r="AG310" s="2290"/>
      <c r="AH310" s="2290"/>
      <c r="AI310" s="2290"/>
      <c r="AJ310" s="2290"/>
      <c r="AK310" s="2290"/>
      <c r="AL310" s="2290"/>
      <c r="AM310" s="2290"/>
      <c r="AN310" s="189"/>
    </row>
    <row r="311" spans="1:246" ht="23.25" customHeight="1" x14ac:dyDescent="0.2">
      <c r="A311" s="190"/>
      <c r="B311" s="190"/>
      <c r="C311" s="191" t="s">
        <v>42</v>
      </c>
      <c r="D311" s="192"/>
      <c r="E311" s="193"/>
      <c r="F311" s="193"/>
      <c r="G311" s="194"/>
      <c r="H311" s="194"/>
      <c r="I311" s="194">
        <f>+I313+I314+I315+I316+I318+I319+I321+I322+I323</f>
        <v>24</v>
      </c>
      <c r="J311" s="194">
        <f>+J313+J314+J315+J316+J318+J319+J321+J322+J323</f>
        <v>24</v>
      </c>
      <c r="K311" s="194"/>
      <c r="L311" s="194"/>
      <c r="M311" s="194"/>
      <c r="N311" s="2617"/>
      <c r="O311" s="2536"/>
      <c r="P311" s="2536"/>
      <c r="Q311" s="2621"/>
      <c r="R311" s="194"/>
      <c r="S311" s="194"/>
      <c r="T311" s="196"/>
      <c r="U311" s="197"/>
      <c r="V311" s="194"/>
      <c r="W311" s="194"/>
      <c r="X311" s="194"/>
      <c r="Y311" s="194"/>
      <c r="Z311" s="194"/>
      <c r="AA311" s="194"/>
      <c r="AB311" s="194"/>
      <c r="AC311" s="194"/>
      <c r="AD311" s="196"/>
      <c r="AE311" s="197"/>
      <c r="AF311" s="194"/>
      <c r="AG311" s="194"/>
      <c r="AH311" s="194"/>
      <c r="AI311" s="194"/>
      <c r="AJ311" s="194"/>
      <c r="AK311" s="194"/>
      <c r="AL311" s="194"/>
      <c r="AM311" s="194"/>
      <c r="AN311" s="199"/>
      <c r="AO311" s="200"/>
      <c r="AP311" s="200"/>
      <c r="AQ311" s="200"/>
      <c r="AR311" s="200"/>
      <c r="AS311" s="200"/>
      <c r="AT311" s="200"/>
      <c r="AU311" s="200"/>
      <c r="AV311" s="200"/>
      <c r="AW311" s="200"/>
      <c r="AX311" s="200"/>
      <c r="AY311" s="200"/>
      <c r="AZ311" s="200"/>
      <c r="BA311" s="200"/>
      <c r="BB311" s="200"/>
      <c r="BC311" s="200"/>
      <c r="BD311" s="200"/>
      <c r="BE311" s="200"/>
      <c r="BF311" s="200"/>
      <c r="BG311" s="200"/>
      <c r="BH311" s="200"/>
      <c r="BI311" s="200"/>
      <c r="BJ311" s="200"/>
      <c r="BK311" s="200"/>
      <c r="BL311" s="200"/>
      <c r="BM311" s="200"/>
      <c r="BN311" s="200"/>
      <c r="BO311" s="200"/>
      <c r="BP311" s="200"/>
      <c r="BQ311" s="200"/>
      <c r="BR311" s="200"/>
      <c r="BS311" s="200"/>
      <c r="BT311" s="200"/>
      <c r="BU311" s="200"/>
      <c r="BV311" s="200"/>
      <c r="BW311" s="200"/>
      <c r="BX311" s="200"/>
      <c r="BY311" s="200"/>
      <c r="BZ311" s="200"/>
      <c r="CA311" s="200"/>
      <c r="CB311" s="200"/>
      <c r="CC311" s="200"/>
      <c r="CD311" s="200"/>
      <c r="CE311" s="200"/>
      <c r="CF311" s="200"/>
      <c r="CG311" s="200"/>
      <c r="CH311" s="200"/>
      <c r="CI311" s="200"/>
      <c r="CJ311" s="200"/>
      <c r="CK311" s="200"/>
      <c r="CL311" s="200"/>
      <c r="CM311" s="200"/>
      <c r="CN311" s="200"/>
      <c r="CO311" s="200"/>
      <c r="CP311" s="200"/>
      <c r="CQ311" s="200"/>
      <c r="CR311" s="200"/>
      <c r="CS311" s="200"/>
      <c r="CT311" s="200"/>
      <c r="CU311" s="200"/>
      <c r="CV311" s="200"/>
      <c r="CW311" s="200"/>
      <c r="CX311" s="200"/>
      <c r="CY311" s="200"/>
      <c r="CZ311" s="200"/>
      <c r="DA311" s="200"/>
      <c r="DB311" s="200"/>
      <c r="DC311" s="200"/>
      <c r="DD311" s="200"/>
      <c r="DE311" s="200"/>
      <c r="DF311" s="200"/>
      <c r="DG311" s="200"/>
      <c r="DH311" s="200"/>
      <c r="DI311" s="200"/>
      <c r="DJ311" s="200"/>
      <c r="DK311" s="200"/>
      <c r="DL311" s="201"/>
      <c r="DM311" s="201"/>
      <c r="DN311" s="201"/>
      <c r="DO311" s="201"/>
      <c r="DP311" s="201"/>
      <c r="DQ311" s="201"/>
      <c r="DR311" s="201"/>
      <c r="DS311" s="201"/>
      <c r="DT311" s="201"/>
      <c r="DU311" s="201"/>
      <c r="DV311" s="201"/>
      <c r="DW311" s="201"/>
      <c r="DX311" s="201"/>
      <c r="DY311" s="201"/>
      <c r="DZ311" s="201"/>
      <c r="EA311" s="201"/>
      <c r="EB311" s="201"/>
      <c r="EC311" s="201"/>
      <c r="ED311" s="201"/>
      <c r="EE311" s="201"/>
      <c r="EF311" s="201"/>
      <c r="EG311" s="201"/>
      <c r="EH311" s="201"/>
      <c r="EI311" s="201"/>
      <c r="EJ311" s="201"/>
      <c r="EK311" s="201"/>
      <c r="EL311" s="201"/>
      <c r="EM311" s="201"/>
      <c r="EN311" s="201"/>
      <c r="EO311" s="201"/>
      <c r="EP311" s="201"/>
      <c r="EQ311" s="201"/>
      <c r="ER311" s="201"/>
      <c r="ES311" s="201"/>
      <c r="ET311" s="201"/>
      <c r="EU311" s="201"/>
      <c r="EV311" s="201"/>
      <c r="EW311" s="201"/>
      <c r="EX311" s="201"/>
      <c r="EY311" s="201"/>
      <c r="EZ311" s="201"/>
      <c r="FA311" s="201"/>
      <c r="FB311" s="201"/>
      <c r="FC311" s="201"/>
      <c r="FD311" s="201"/>
      <c r="FE311" s="201"/>
      <c r="FF311" s="201"/>
      <c r="FG311" s="201"/>
      <c r="FH311" s="201"/>
      <c r="FI311" s="201"/>
      <c r="FJ311" s="201"/>
      <c r="FK311" s="201"/>
      <c r="FL311" s="201"/>
      <c r="FM311" s="201"/>
      <c r="FN311" s="201"/>
      <c r="FO311" s="201"/>
      <c r="FP311" s="201"/>
      <c r="FQ311" s="201"/>
      <c r="FR311" s="201"/>
      <c r="FS311" s="201"/>
      <c r="FT311" s="201"/>
      <c r="FU311" s="201"/>
      <c r="FV311" s="201"/>
      <c r="FW311" s="201"/>
      <c r="FX311" s="201"/>
      <c r="FY311" s="201"/>
      <c r="FZ311" s="201"/>
      <c r="GA311" s="201"/>
      <c r="GB311" s="201"/>
      <c r="GC311" s="201"/>
      <c r="GD311" s="201"/>
      <c r="GE311" s="201"/>
      <c r="GF311" s="201"/>
      <c r="GG311" s="201"/>
      <c r="GH311" s="201"/>
      <c r="GI311" s="201"/>
      <c r="GJ311" s="201"/>
      <c r="GK311" s="201"/>
      <c r="GL311" s="201"/>
      <c r="GM311" s="201"/>
      <c r="GN311" s="201"/>
      <c r="GO311" s="201"/>
      <c r="GP311" s="201"/>
      <c r="GQ311" s="201"/>
      <c r="GR311" s="201"/>
      <c r="GS311" s="201"/>
      <c r="GT311" s="201"/>
      <c r="GU311" s="201"/>
      <c r="GV311" s="201"/>
      <c r="GW311" s="201"/>
      <c r="GX311" s="201"/>
      <c r="GY311" s="201"/>
      <c r="GZ311" s="201"/>
      <c r="HA311" s="201"/>
      <c r="HB311" s="201"/>
      <c r="HC311" s="201"/>
      <c r="HD311" s="201"/>
      <c r="HE311" s="201"/>
      <c r="HF311" s="201"/>
      <c r="HG311" s="201"/>
      <c r="HH311" s="201"/>
      <c r="HI311" s="201"/>
      <c r="HJ311" s="201"/>
      <c r="HK311" s="201"/>
      <c r="HL311" s="201"/>
      <c r="HM311" s="201"/>
      <c r="HN311" s="201"/>
      <c r="HO311" s="201"/>
      <c r="HP311" s="201"/>
      <c r="HQ311" s="201"/>
      <c r="HR311" s="201"/>
      <c r="HS311" s="201"/>
      <c r="HT311" s="2"/>
      <c r="HU311" s="2"/>
      <c r="HV311" s="2"/>
      <c r="HW311" s="2"/>
      <c r="HX311" s="2"/>
      <c r="HY311" s="2"/>
      <c r="HZ311" s="2"/>
      <c r="IA311" s="2"/>
      <c r="IB311" s="2"/>
      <c r="IC311" s="2"/>
      <c r="ID311" s="2"/>
      <c r="IE311" s="2"/>
      <c r="IF311" s="2"/>
      <c r="IG311" s="2"/>
      <c r="IH311" s="2"/>
      <c r="II311" s="2"/>
      <c r="IJ311" s="2"/>
      <c r="IK311" s="2"/>
      <c r="IL311" s="2"/>
    </row>
    <row r="312" spans="1:246" ht="25.5" x14ac:dyDescent="0.25">
      <c r="A312" s="202" t="s">
        <v>742</v>
      </c>
      <c r="B312" s="202" t="s">
        <v>743</v>
      </c>
      <c r="C312" s="203" t="s">
        <v>744</v>
      </c>
      <c r="D312" s="2219"/>
      <c r="E312" s="2220" t="s">
        <v>46</v>
      </c>
      <c r="F312" s="2221"/>
      <c r="G312" s="2222"/>
      <c r="H312" s="2223"/>
      <c r="I312" s="2291"/>
      <c r="J312" s="2224"/>
      <c r="K312" s="2225"/>
      <c r="L312" s="2225"/>
      <c r="M312" s="2224"/>
      <c r="N312" s="2585"/>
      <c r="O312" s="2537"/>
      <c r="P312" s="2537"/>
      <c r="Q312" s="2592"/>
      <c r="R312" s="211"/>
      <c r="S312" s="211"/>
      <c r="T312" s="213"/>
      <c r="U312" s="214"/>
      <c r="V312" s="211"/>
      <c r="W312" s="211"/>
      <c r="X312" s="211"/>
      <c r="Y312" s="211"/>
      <c r="Z312" s="211"/>
      <c r="AA312" s="211"/>
      <c r="AB312" s="211"/>
      <c r="AC312" s="211"/>
      <c r="AD312" s="213"/>
      <c r="AE312" s="214"/>
      <c r="AF312" s="211"/>
      <c r="AG312" s="211"/>
      <c r="AH312" s="211"/>
      <c r="AI312" s="211"/>
      <c r="AJ312" s="211"/>
      <c r="AK312" s="211"/>
      <c r="AL312" s="211"/>
      <c r="AM312" s="211"/>
      <c r="AN312" s="211"/>
      <c r="HK312" s="2"/>
      <c r="HL312" s="2"/>
      <c r="HM312" s="2"/>
      <c r="HN312" s="2"/>
      <c r="HO312" s="2"/>
      <c r="HP312" s="2"/>
      <c r="HQ312" s="2"/>
      <c r="HR312" s="2"/>
      <c r="HS312" s="2"/>
    </row>
    <row r="313" spans="1:246" ht="51" x14ac:dyDescent="0.25">
      <c r="A313" s="251"/>
      <c r="B313" s="251" t="s">
        <v>745</v>
      </c>
      <c r="C313" s="1110" t="s">
        <v>746</v>
      </c>
      <c r="D313" s="2213" t="s">
        <v>747</v>
      </c>
      <c r="E313" s="2227"/>
      <c r="F313" s="2227"/>
      <c r="G313" s="2262" t="s">
        <v>51</v>
      </c>
      <c r="H313" s="2217"/>
      <c r="I313" s="252" t="s">
        <v>52</v>
      </c>
      <c r="J313" s="2146">
        <v>2</v>
      </c>
      <c r="K313" s="226" t="s">
        <v>231</v>
      </c>
      <c r="L313" s="254">
        <v>14</v>
      </c>
      <c r="M313" s="254"/>
      <c r="N313" s="2618"/>
      <c r="O313" s="2625"/>
      <c r="P313" s="2593">
        <v>0</v>
      </c>
      <c r="Q313" s="2598">
        <v>12</v>
      </c>
      <c r="R313" s="2212"/>
      <c r="S313" s="2212"/>
      <c r="T313" s="231" t="s">
        <v>1194</v>
      </c>
      <c r="U313" s="232" t="s">
        <v>1195</v>
      </c>
      <c r="V313" s="2195">
        <v>1</v>
      </c>
      <c r="W313" s="291" t="s">
        <v>54</v>
      </c>
      <c r="X313" s="291" t="s">
        <v>55</v>
      </c>
      <c r="Y313" s="291"/>
      <c r="Z313" s="333">
        <v>1</v>
      </c>
      <c r="AA313" s="293" t="s">
        <v>57</v>
      </c>
      <c r="AB313" s="293" t="s">
        <v>55</v>
      </c>
      <c r="AC313" s="293" t="s">
        <v>82</v>
      </c>
      <c r="AD313" s="231" t="s">
        <v>748</v>
      </c>
      <c r="AE313" s="232" t="str">
        <f t="shared" ref="AE313:AE315" si="156">IF(AD313="","",+AD313)</f>
        <v>DM à rendre pour le 20 juin. F. MORCILLO sujet à récupérer le 19 juin auprès de francoise.morcillo@wanadoo.fr</v>
      </c>
      <c r="AF313" s="2195">
        <v>1</v>
      </c>
      <c r="AG313" s="291" t="s">
        <v>57</v>
      </c>
      <c r="AH313" s="291" t="s">
        <v>55</v>
      </c>
      <c r="AI313" s="291" t="s">
        <v>82</v>
      </c>
      <c r="AJ313" s="333">
        <v>1</v>
      </c>
      <c r="AK313" s="293" t="s">
        <v>57</v>
      </c>
      <c r="AL313" s="293" t="s">
        <v>55</v>
      </c>
      <c r="AM313" s="293" t="s">
        <v>82</v>
      </c>
      <c r="AN313" s="258" t="s">
        <v>749</v>
      </c>
    </row>
    <row r="314" spans="1:246" ht="30.75" customHeight="1" x14ac:dyDescent="0.25">
      <c r="A314" s="251"/>
      <c r="B314" s="591" t="s">
        <v>750</v>
      </c>
      <c r="C314" s="1110" t="s">
        <v>751</v>
      </c>
      <c r="D314" s="2213"/>
      <c r="E314" s="2227"/>
      <c r="F314" s="2227"/>
      <c r="G314" s="2262" t="s">
        <v>51</v>
      </c>
      <c r="H314" s="2217"/>
      <c r="I314" s="252" t="s">
        <v>52</v>
      </c>
      <c r="J314" s="2146">
        <v>2</v>
      </c>
      <c r="K314" s="226" t="s">
        <v>752</v>
      </c>
      <c r="L314" s="254">
        <v>14</v>
      </c>
      <c r="M314" s="254"/>
      <c r="N314" s="2619"/>
      <c r="O314" s="2565"/>
      <c r="P314" s="2577"/>
      <c r="Q314" s="2622"/>
      <c r="R314" s="754">
        <v>18</v>
      </c>
      <c r="S314" s="1745"/>
      <c r="T314" s="231"/>
      <c r="U314" s="232"/>
      <c r="V314" s="2195">
        <v>1</v>
      </c>
      <c r="W314" s="291" t="s">
        <v>54</v>
      </c>
      <c r="X314" s="291" t="s">
        <v>67</v>
      </c>
      <c r="Y314" s="291"/>
      <c r="Z314" s="333">
        <v>1</v>
      </c>
      <c r="AA314" s="293" t="s">
        <v>57</v>
      </c>
      <c r="AB314" s="293" t="s">
        <v>67</v>
      </c>
      <c r="AC314" s="293" t="s">
        <v>69</v>
      </c>
      <c r="AD314" s="231"/>
      <c r="AE314" s="232" t="str">
        <f t="shared" si="156"/>
        <v/>
      </c>
      <c r="AF314" s="2195">
        <v>1</v>
      </c>
      <c r="AG314" s="291" t="s">
        <v>57</v>
      </c>
      <c r="AH314" s="291" t="s">
        <v>67</v>
      </c>
      <c r="AI314" s="291" t="s">
        <v>69</v>
      </c>
      <c r="AJ314" s="333">
        <v>1</v>
      </c>
      <c r="AK314" s="293" t="s">
        <v>57</v>
      </c>
      <c r="AL314" s="293" t="s">
        <v>67</v>
      </c>
      <c r="AM314" s="293" t="s">
        <v>69</v>
      </c>
      <c r="AN314" s="258"/>
    </row>
    <row r="315" spans="1:246" ht="30.75" customHeight="1" x14ac:dyDescent="0.25">
      <c r="A315" s="251"/>
      <c r="B315" s="251" t="s">
        <v>754</v>
      </c>
      <c r="C315" s="1110" t="s">
        <v>755</v>
      </c>
      <c r="D315" s="2213" t="s">
        <v>756</v>
      </c>
      <c r="E315" s="2227"/>
      <c r="F315" s="2215"/>
      <c r="G315" s="2262" t="s">
        <v>51</v>
      </c>
      <c r="H315" s="2217"/>
      <c r="I315" s="252" t="s">
        <v>74</v>
      </c>
      <c r="J315" s="2146">
        <v>3</v>
      </c>
      <c r="K315" s="226" t="s">
        <v>757</v>
      </c>
      <c r="L315" s="254">
        <v>14</v>
      </c>
      <c r="M315" s="254"/>
      <c r="N315" s="2619"/>
      <c r="O315" s="2565"/>
      <c r="P315" s="2565">
        <v>18</v>
      </c>
      <c r="Q315" s="2554"/>
      <c r="R315" s="2212"/>
      <c r="S315" s="2212"/>
      <c r="T315" s="231"/>
      <c r="U315" s="232"/>
      <c r="V315" s="2195">
        <v>1</v>
      </c>
      <c r="W315" s="291" t="s">
        <v>54</v>
      </c>
      <c r="X315" s="291" t="s">
        <v>55</v>
      </c>
      <c r="Y315" s="291"/>
      <c r="Z315" s="333">
        <v>1</v>
      </c>
      <c r="AA315" s="293" t="s">
        <v>57</v>
      </c>
      <c r="AB315" s="293" t="s">
        <v>55</v>
      </c>
      <c r="AC315" s="293" t="s">
        <v>76</v>
      </c>
      <c r="AD315" s="231"/>
      <c r="AE315" s="232" t="str">
        <f t="shared" si="156"/>
        <v/>
      </c>
      <c r="AF315" s="2195">
        <v>1</v>
      </c>
      <c r="AG315" s="291" t="s">
        <v>57</v>
      </c>
      <c r="AH315" s="291" t="s">
        <v>55</v>
      </c>
      <c r="AI315" s="291" t="s">
        <v>76</v>
      </c>
      <c r="AJ315" s="333">
        <v>1</v>
      </c>
      <c r="AK315" s="293" t="s">
        <v>57</v>
      </c>
      <c r="AL315" s="293" t="s">
        <v>55</v>
      </c>
      <c r="AM315" s="293" t="s">
        <v>76</v>
      </c>
      <c r="AN315" s="258" t="s">
        <v>759</v>
      </c>
    </row>
    <row r="316" spans="1:246" ht="30.75" customHeight="1" x14ac:dyDescent="0.25">
      <c r="A316" s="251"/>
      <c r="B316" s="251" t="s">
        <v>760</v>
      </c>
      <c r="C316" s="1110" t="s">
        <v>761</v>
      </c>
      <c r="D316" s="2213" t="s">
        <v>762</v>
      </c>
      <c r="E316" s="2227"/>
      <c r="F316" s="2227"/>
      <c r="G316" s="2262" t="s">
        <v>51</v>
      </c>
      <c r="H316" s="2217"/>
      <c r="I316" s="252" t="s">
        <v>74</v>
      </c>
      <c r="J316" s="2146">
        <v>3</v>
      </c>
      <c r="K316" s="226" t="s">
        <v>752</v>
      </c>
      <c r="L316" s="254">
        <v>14</v>
      </c>
      <c r="M316" s="254"/>
      <c r="N316" s="2218"/>
      <c r="O316" s="2529"/>
      <c r="P316" s="229">
        <v>18</v>
      </c>
      <c r="Q316" s="229"/>
      <c r="R316" s="2212"/>
      <c r="S316" s="2212"/>
      <c r="T316" s="231"/>
      <c r="U316" s="232"/>
      <c r="V316" s="2195">
        <v>1</v>
      </c>
      <c r="W316" s="291" t="s">
        <v>54</v>
      </c>
      <c r="X316" s="291" t="s">
        <v>55</v>
      </c>
      <c r="Y316" s="291"/>
      <c r="Z316" s="333">
        <v>1</v>
      </c>
      <c r="AA316" s="293" t="s">
        <v>57</v>
      </c>
      <c r="AB316" s="293" t="s">
        <v>55</v>
      </c>
      <c r="AC316" s="293" t="s">
        <v>76</v>
      </c>
      <c r="AD316" s="231"/>
      <c r="AE316" s="232" t="str">
        <f>IF(AD316="","",+AD316)</f>
        <v/>
      </c>
      <c r="AF316" s="2195">
        <v>1</v>
      </c>
      <c r="AG316" s="291" t="s">
        <v>57</v>
      </c>
      <c r="AH316" s="291" t="s">
        <v>55</v>
      </c>
      <c r="AI316" s="291" t="s">
        <v>76</v>
      </c>
      <c r="AJ316" s="333">
        <v>1</v>
      </c>
      <c r="AK316" s="293" t="s">
        <v>57</v>
      </c>
      <c r="AL316" s="293" t="s">
        <v>55</v>
      </c>
      <c r="AM316" s="293" t="s">
        <v>76</v>
      </c>
      <c r="AN316" s="258" t="s">
        <v>763</v>
      </c>
    </row>
    <row r="317" spans="1:246" ht="28.5" customHeight="1" x14ac:dyDescent="0.25">
      <c r="A317" s="202" t="s">
        <v>764</v>
      </c>
      <c r="B317" s="202" t="s">
        <v>765</v>
      </c>
      <c r="C317" s="203" t="s">
        <v>766</v>
      </c>
      <c r="D317" s="2219"/>
      <c r="E317" s="2220" t="s">
        <v>46</v>
      </c>
      <c r="F317" s="2221"/>
      <c r="G317" s="2222"/>
      <c r="H317" s="2223"/>
      <c r="I317" s="2224"/>
      <c r="J317" s="2224"/>
      <c r="K317" s="2225"/>
      <c r="L317" s="2225"/>
      <c r="M317" s="2224"/>
      <c r="N317" s="211"/>
      <c r="O317" s="2537"/>
      <c r="P317" s="211"/>
      <c r="Q317" s="211"/>
      <c r="R317" s="211"/>
      <c r="S317" s="211"/>
      <c r="T317" s="213"/>
      <c r="U317" s="214"/>
      <c r="V317" s="211"/>
      <c r="W317" s="211"/>
      <c r="X317" s="211"/>
      <c r="Y317" s="211"/>
      <c r="Z317" s="211"/>
      <c r="AA317" s="211"/>
      <c r="AB317" s="211"/>
      <c r="AC317" s="211"/>
      <c r="AD317" s="213"/>
      <c r="AE317" s="214"/>
      <c r="AF317" s="211"/>
      <c r="AG317" s="211"/>
      <c r="AH317" s="211"/>
      <c r="AI317" s="211"/>
      <c r="AJ317" s="211"/>
      <c r="AK317" s="211"/>
      <c r="AL317" s="211"/>
      <c r="AM317" s="211"/>
      <c r="AN317" s="211"/>
      <c r="HK317" s="2"/>
      <c r="HL317" s="2"/>
      <c r="HM317" s="2"/>
      <c r="HN317" s="2"/>
      <c r="HO317" s="2"/>
      <c r="HP317" s="2"/>
      <c r="HQ317" s="2"/>
      <c r="HR317" s="2"/>
      <c r="HS317" s="2"/>
    </row>
    <row r="318" spans="1:246" ht="38.25" x14ac:dyDescent="0.25">
      <c r="A318" s="251"/>
      <c r="B318" s="251" t="s">
        <v>767</v>
      </c>
      <c r="C318" s="1110" t="s">
        <v>768</v>
      </c>
      <c r="D318" s="2213" t="s">
        <v>769</v>
      </c>
      <c r="E318" s="2227"/>
      <c r="F318" s="2227"/>
      <c r="G318" s="2262" t="s">
        <v>51</v>
      </c>
      <c r="H318" s="2217"/>
      <c r="I318" s="252" t="s">
        <v>74</v>
      </c>
      <c r="J318" s="2146">
        <v>3</v>
      </c>
      <c r="K318" s="226" t="s">
        <v>268</v>
      </c>
      <c r="L318" s="254">
        <v>14</v>
      </c>
      <c r="M318" s="254"/>
      <c r="N318" s="2218"/>
      <c r="O318" s="2529"/>
      <c r="P318" s="229">
        <v>30</v>
      </c>
      <c r="Q318" s="229"/>
      <c r="R318" s="2230"/>
      <c r="S318" s="2230"/>
      <c r="T318" s="231"/>
      <c r="U318" s="232"/>
      <c r="V318" s="2195">
        <v>1</v>
      </c>
      <c r="W318" s="291" t="s">
        <v>57</v>
      </c>
      <c r="X318" s="291" t="s">
        <v>55</v>
      </c>
      <c r="Y318" s="291" t="s">
        <v>260</v>
      </c>
      <c r="Z318" s="333">
        <v>1</v>
      </c>
      <c r="AA318" s="293" t="s">
        <v>57</v>
      </c>
      <c r="AB318" s="293" t="s">
        <v>55</v>
      </c>
      <c r="AC318" s="293" t="s">
        <v>260</v>
      </c>
      <c r="AD318" s="231"/>
      <c r="AE318" s="232" t="str">
        <f t="shared" ref="AE318:AE319" si="157">IF(AD318="","",+AD318)</f>
        <v/>
      </c>
      <c r="AF318" s="2195">
        <v>1</v>
      </c>
      <c r="AG318" s="291" t="s">
        <v>57</v>
      </c>
      <c r="AH318" s="291" t="s">
        <v>55</v>
      </c>
      <c r="AI318" s="291" t="s">
        <v>260</v>
      </c>
      <c r="AJ318" s="333">
        <v>1</v>
      </c>
      <c r="AK318" s="293" t="s">
        <v>57</v>
      </c>
      <c r="AL318" s="293" t="s">
        <v>55</v>
      </c>
      <c r="AM318" s="293" t="s">
        <v>260</v>
      </c>
      <c r="AN318" s="258" t="s">
        <v>770</v>
      </c>
    </row>
    <row r="319" spans="1:246" ht="96" customHeight="1" x14ac:dyDescent="0.25">
      <c r="A319" s="251"/>
      <c r="B319" s="251" t="s">
        <v>771</v>
      </c>
      <c r="C319" s="1110" t="s">
        <v>772</v>
      </c>
      <c r="D319" s="2213" t="s">
        <v>773</v>
      </c>
      <c r="E319" s="2227"/>
      <c r="F319" s="2227"/>
      <c r="G319" s="2262" t="s">
        <v>51</v>
      </c>
      <c r="H319" s="2217"/>
      <c r="I319" s="252" t="s">
        <v>74</v>
      </c>
      <c r="J319" s="2146">
        <v>3</v>
      </c>
      <c r="K319" s="226" t="s">
        <v>526</v>
      </c>
      <c r="L319" s="254">
        <v>14</v>
      </c>
      <c r="M319" s="254"/>
      <c r="N319" s="2218"/>
      <c r="O319" s="2529"/>
      <c r="P319" s="229">
        <v>30</v>
      </c>
      <c r="Q319" s="229"/>
      <c r="R319" s="2230"/>
      <c r="S319" s="2230"/>
      <c r="T319" s="231"/>
      <c r="U319" s="232"/>
      <c r="V319" s="2195" t="s">
        <v>258</v>
      </c>
      <c r="W319" s="291" t="s">
        <v>112</v>
      </c>
      <c r="X319" s="291" t="s">
        <v>140</v>
      </c>
      <c r="Y319" s="291" t="s">
        <v>774</v>
      </c>
      <c r="Z319" s="333">
        <v>1</v>
      </c>
      <c r="AA319" s="293" t="s">
        <v>57</v>
      </c>
      <c r="AB319" s="293" t="s">
        <v>55</v>
      </c>
      <c r="AC319" s="293" t="s">
        <v>260</v>
      </c>
      <c r="AD319" s="231"/>
      <c r="AE319" s="232" t="str">
        <f t="shared" si="157"/>
        <v/>
      </c>
      <c r="AF319" s="2195">
        <v>1</v>
      </c>
      <c r="AG319" s="291" t="s">
        <v>57</v>
      </c>
      <c r="AH319" s="291" t="s">
        <v>55</v>
      </c>
      <c r="AI319" s="291" t="s">
        <v>260</v>
      </c>
      <c r="AJ319" s="333">
        <v>1</v>
      </c>
      <c r="AK319" s="293" t="s">
        <v>57</v>
      </c>
      <c r="AL319" s="293" t="s">
        <v>55</v>
      </c>
      <c r="AM319" s="293" t="s">
        <v>260</v>
      </c>
      <c r="AN319" s="258" t="s">
        <v>775</v>
      </c>
    </row>
    <row r="320" spans="1:246" ht="28.5" customHeight="1" x14ac:dyDescent="0.25">
      <c r="A320" s="202" t="s">
        <v>776</v>
      </c>
      <c r="B320" s="202" t="s">
        <v>777</v>
      </c>
      <c r="C320" s="203" t="s">
        <v>778</v>
      </c>
      <c r="D320" s="2219"/>
      <c r="E320" s="2220" t="s">
        <v>46</v>
      </c>
      <c r="F320" s="2221"/>
      <c r="G320" s="2222"/>
      <c r="H320" s="2223"/>
      <c r="I320" s="2224"/>
      <c r="J320" s="2224"/>
      <c r="K320" s="2225"/>
      <c r="L320" s="2225"/>
      <c r="M320" s="2224"/>
      <c r="N320" s="211"/>
      <c r="O320" s="2537"/>
      <c r="P320" s="211"/>
      <c r="Q320" s="211"/>
      <c r="R320" s="211"/>
      <c r="S320" s="211"/>
      <c r="T320" s="213"/>
      <c r="U320" s="214"/>
      <c r="V320" s="211"/>
      <c r="W320" s="211"/>
      <c r="X320" s="211"/>
      <c r="Y320" s="211"/>
      <c r="Z320" s="211"/>
      <c r="AA320" s="211"/>
      <c r="AB320" s="211"/>
      <c r="AC320" s="211"/>
      <c r="AD320" s="213"/>
      <c r="AE320" s="214"/>
      <c r="AF320" s="211"/>
      <c r="AG320" s="211"/>
      <c r="AH320" s="211"/>
      <c r="AI320" s="211"/>
      <c r="AJ320" s="211"/>
      <c r="AK320" s="211"/>
      <c r="AL320" s="211"/>
      <c r="AM320" s="211"/>
      <c r="AN320" s="211"/>
      <c r="HK320" s="2"/>
      <c r="HL320" s="2"/>
      <c r="HM320" s="2"/>
      <c r="HN320" s="2"/>
      <c r="HO320" s="2"/>
      <c r="HP320" s="2"/>
      <c r="HQ320" s="2"/>
      <c r="HR320" s="2"/>
      <c r="HS320" s="2"/>
    </row>
    <row r="321" spans="1:247" ht="30.75" customHeight="1" x14ac:dyDescent="0.25">
      <c r="A321" s="251"/>
      <c r="B321" s="251" t="s">
        <v>779</v>
      </c>
      <c r="C321" s="1110" t="s">
        <v>780</v>
      </c>
      <c r="D321" s="2213" t="s">
        <v>781</v>
      </c>
      <c r="E321" s="2215"/>
      <c r="F321" s="2215"/>
      <c r="G321" s="2262" t="s">
        <v>51</v>
      </c>
      <c r="H321" s="2217"/>
      <c r="I321" s="252" t="s">
        <v>74</v>
      </c>
      <c r="J321" s="2146">
        <v>3</v>
      </c>
      <c r="K321" s="226" t="s">
        <v>752</v>
      </c>
      <c r="L321" s="254">
        <v>14</v>
      </c>
      <c r="M321" s="254"/>
      <c r="N321" s="2218"/>
      <c r="O321" s="2529"/>
      <c r="P321" s="229">
        <v>18</v>
      </c>
      <c r="Q321" s="229"/>
      <c r="R321" s="2230"/>
      <c r="S321" s="2230"/>
      <c r="T321" s="231"/>
      <c r="U321" s="232"/>
      <c r="V321" s="2195">
        <v>1</v>
      </c>
      <c r="W321" s="291" t="s">
        <v>57</v>
      </c>
      <c r="X321" s="291" t="s">
        <v>67</v>
      </c>
      <c r="Y321" s="291" t="s">
        <v>782</v>
      </c>
      <c r="Z321" s="333">
        <v>1</v>
      </c>
      <c r="AA321" s="293" t="s">
        <v>57</v>
      </c>
      <c r="AB321" s="293" t="s">
        <v>67</v>
      </c>
      <c r="AC321" s="293" t="s">
        <v>782</v>
      </c>
      <c r="AD321" s="231"/>
      <c r="AE321" s="232" t="str">
        <f t="shared" ref="AE321:AE322" si="158">IF(AD321="","",+AD321)</f>
        <v/>
      </c>
      <c r="AF321" s="2195">
        <v>1</v>
      </c>
      <c r="AG321" s="291" t="s">
        <v>57</v>
      </c>
      <c r="AH321" s="291" t="s">
        <v>67</v>
      </c>
      <c r="AI321" s="291" t="s">
        <v>782</v>
      </c>
      <c r="AJ321" s="333">
        <v>1</v>
      </c>
      <c r="AK321" s="293" t="s">
        <v>57</v>
      </c>
      <c r="AL321" s="293" t="s">
        <v>67</v>
      </c>
      <c r="AM321" s="293" t="s">
        <v>782</v>
      </c>
      <c r="AN321" s="258" t="s">
        <v>784</v>
      </c>
    </row>
    <row r="322" spans="1:247" ht="30.75" customHeight="1" x14ac:dyDescent="0.25">
      <c r="A322" s="251"/>
      <c r="B322" s="251" t="s">
        <v>785</v>
      </c>
      <c r="C322" s="1110" t="s">
        <v>786</v>
      </c>
      <c r="D322" s="2213" t="s">
        <v>787</v>
      </c>
      <c r="E322" s="2215"/>
      <c r="F322" s="2215"/>
      <c r="G322" s="2262" t="s">
        <v>51</v>
      </c>
      <c r="H322" s="2217"/>
      <c r="I322" s="252" t="s">
        <v>74</v>
      </c>
      <c r="J322" s="2146">
        <v>3</v>
      </c>
      <c r="K322" s="226" t="s">
        <v>788</v>
      </c>
      <c r="L322" s="254">
        <v>14</v>
      </c>
      <c r="M322" s="254"/>
      <c r="N322" s="2218"/>
      <c r="O322" s="2529"/>
      <c r="P322" s="229">
        <v>18</v>
      </c>
      <c r="Q322" s="229"/>
      <c r="R322" s="2230"/>
      <c r="S322" s="2230"/>
      <c r="T322" s="231"/>
      <c r="U322" s="232"/>
      <c r="V322" s="2195" t="s">
        <v>789</v>
      </c>
      <c r="W322" s="291" t="s">
        <v>112</v>
      </c>
      <c r="X322" s="291" t="s">
        <v>140</v>
      </c>
      <c r="Y322" s="291" t="s">
        <v>774</v>
      </c>
      <c r="Z322" s="333">
        <v>1</v>
      </c>
      <c r="AA322" s="293" t="s">
        <v>57</v>
      </c>
      <c r="AB322" s="293" t="s">
        <v>55</v>
      </c>
      <c r="AC322" s="293" t="s">
        <v>260</v>
      </c>
      <c r="AD322" s="231"/>
      <c r="AE322" s="232" t="str">
        <f t="shared" si="158"/>
        <v/>
      </c>
      <c r="AF322" s="2195">
        <v>1</v>
      </c>
      <c r="AG322" s="291" t="s">
        <v>57</v>
      </c>
      <c r="AH322" s="291" t="s">
        <v>55</v>
      </c>
      <c r="AI322" s="291" t="s">
        <v>260</v>
      </c>
      <c r="AJ322" s="333">
        <v>1</v>
      </c>
      <c r="AK322" s="293" t="s">
        <v>57</v>
      </c>
      <c r="AL322" s="293" t="s">
        <v>55</v>
      </c>
      <c r="AM322" s="293" t="s">
        <v>260</v>
      </c>
      <c r="AN322" s="258"/>
    </row>
    <row r="323" spans="1:247" ht="25.5" x14ac:dyDescent="0.25">
      <c r="A323" s="734" t="s">
        <v>790</v>
      </c>
      <c r="B323" s="202" t="s">
        <v>791</v>
      </c>
      <c r="C323" s="203" t="s">
        <v>792</v>
      </c>
      <c r="D323" s="2219"/>
      <c r="E323" s="2220"/>
      <c r="F323" s="2221"/>
      <c r="G323" s="2222"/>
      <c r="H323" s="2223" t="s">
        <v>793</v>
      </c>
      <c r="I323" s="2224">
        <v>2</v>
      </c>
      <c r="J323" s="2224">
        <v>2</v>
      </c>
      <c r="K323" s="2225"/>
      <c r="L323" s="2225"/>
      <c r="M323" s="2224"/>
      <c r="N323" s="211"/>
      <c r="O323" s="2537"/>
      <c r="P323" s="211"/>
      <c r="Q323" s="211"/>
      <c r="R323" s="211"/>
      <c r="S323" s="211"/>
      <c r="T323" s="213"/>
      <c r="U323" s="214"/>
      <c r="V323" s="211"/>
      <c r="W323" s="211"/>
      <c r="X323" s="211"/>
      <c r="Y323" s="211"/>
      <c r="Z323" s="211"/>
      <c r="AA323" s="211"/>
      <c r="AB323" s="211"/>
      <c r="AC323" s="211"/>
      <c r="AD323" s="213"/>
      <c r="AE323" s="214"/>
      <c r="AF323" s="211"/>
      <c r="AG323" s="211"/>
      <c r="AH323" s="211"/>
      <c r="AI323" s="211"/>
      <c r="AJ323" s="211"/>
      <c r="AK323" s="211"/>
      <c r="AL323" s="211"/>
      <c r="AM323" s="211"/>
      <c r="AN323" s="211"/>
      <c r="HK323" s="2"/>
      <c r="HL323" s="2"/>
      <c r="HM323" s="2"/>
      <c r="HN323" s="2"/>
      <c r="HO323" s="2"/>
      <c r="HP323" s="2"/>
      <c r="HQ323" s="2"/>
      <c r="HR323" s="2"/>
      <c r="HS323" s="2"/>
    </row>
    <row r="324" spans="1:247" ht="106.5" customHeight="1" x14ac:dyDescent="0.25">
      <c r="A324" s="220"/>
      <c r="B324" s="220" t="s">
        <v>616</v>
      </c>
      <c r="C324" s="221" t="str">
        <f>IF(C280="","",C280)</f>
        <v>Allemand S5</v>
      </c>
      <c r="D324" s="2213" t="str">
        <f>IF(D280="","",D280)</f>
        <v>LOL5B5A
LOL5C4A
LOL5D6A
LOL5DH2A
LOL5E4A
LOL5G6A
LOL5H6A</v>
      </c>
      <c r="E324" s="2215" t="str">
        <f>IF(E280="","",E280)</f>
        <v>UE TRONC COMMUN</v>
      </c>
      <c r="F324" s="2227" t="str">
        <f>IF(F280="","",F280)</f>
        <v>UFR COLLEGIUM LLSH</v>
      </c>
      <c r="G324" s="2227" t="str">
        <f>IF(G280="","",G280)</f>
        <v>LEA</v>
      </c>
      <c r="H324" s="2217"/>
      <c r="I324" s="254">
        <v>2</v>
      </c>
      <c r="J324" s="2146">
        <v>2</v>
      </c>
      <c r="K324" s="254" t="str">
        <f t="shared" ref="K324:AN324" si="159">IF(K280="","",K280)</f>
        <v>FLEURY Alain</v>
      </c>
      <c r="L324" s="254">
        <f t="shared" si="159"/>
        <v>12</v>
      </c>
      <c r="M324" s="254" t="str">
        <f t="shared" si="159"/>
        <v/>
      </c>
      <c r="N324" s="2328" t="str">
        <f t="shared" si="159"/>
        <v/>
      </c>
      <c r="O324" s="2522"/>
      <c r="P324" s="255">
        <f t="shared" ref="P324" si="160">IF(P280="","",P280)</f>
        <v>18</v>
      </c>
      <c r="Q324" s="255"/>
      <c r="R324" s="2230" t="str">
        <f t="shared" ref="R324" si="161">IF(R280="","",R280)</f>
        <v/>
      </c>
      <c r="S324" s="2230" t="str">
        <f t="shared" si="159"/>
        <v/>
      </c>
      <c r="T324" s="1117" t="str">
        <f t="shared" si="159"/>
        <v/>
      </c>
      <c r="U324" s="2659" t="str">
        <f t="shared" si="159"/>
        <v/>
      </c>
      <c r="V324" s="2402">
        <f t="shared" si="159"/>
        <v>1</v>
      </c>
      <c r="W324" s="331" t="str">
        <f t="shared" si="159"/>
        <v>CC</v>
      </c>
      <c r="X324" s="331" t="str">
        <f t="shared" si="159"/>
        <v>écrit et oral</v>
      </c>
      <c r="Y324" s="331" t="str">
        <f t="shared" si="159"/>
        <v>écrit 1h30 + oral 15 min</v>
      </c>
      <c r="Z324" s="742">
        <f t="shared" si="159"/>
        <v>1</v>
      </c>
      <c r="AA324" s="743" t="str">
        <f t="shared" si="159"/>
        <v>CT</v>
      </c>
      <c r="AB324" s="742" t="str">
        <f t="shared" si="159"/>
        <v>écrit</v>
      </c>
      <c r="AC324" s="1017" t="str">
        <f t="shared" si="159"/>
        <v>2h00</v>
      </c>
      <c r="AD324" s="1117"/>
      <c r="AE324" s="232" t="str">
        <f>IF(AD324="","",+AD324)</f>
        <v/>
      </c>
      <c r="AF324" s="2402">
        <f t="shared" si="159"/>
        <v>1</v>
      </c>
      <c r="AG324" s="1016" t="str">
        <f t="shared" si="159"/>
        <v>CT</v>
      </c>
      <c r="AH324" s="1016" t="str">
        <f t="shared" si="159"/>
        <v>oral</v>
      </c>
      <c r="AI324" s="291" t="str">
        <f t="shared" si="159"/>
        <v>15 min</v>
      </c>
      <c r="AJ324" s="742">
        <f t="shared" si="159"/>
        <v>1</v>
      </c>
      <c r="AK324" s="1017" t="str">
        <f t="shared" si="159"/>
        <v>CT</v>
      </c>
      <c r="AL324" s="1017" t="str">
        <f t="shared" si="159"/>
        <v>oral</v>
      </c>
      <c r="AM324" s="1017" t="str">
        <f t="shared" si="159"/>
        <v>15 min</v>
      </c>
      <c r="AN324" s="258" t="str">
        <f t="shared" si="159"/>
        <v>L'enseignement d'allemand pour spécialistes des autres disciplines travaille sur toutes les compétences écrites et orales et est organisé par groupes de niveau (A2/2 à B1+).</v>
      </c>
    </row>
    <row r="325" spans="1:247" s="342" customFormat="1" ht="84.75" customHeight="1" x14ac:dyDescent="0.25">
      <c r="A325" s="2231"/>
      <c r="B325" s="2252" t="s">
        <v>794</v>
      </c>
      <c r="C325" s="2405" t="s">
        <v>795</v>
      </c>
      <c r="D325" s="2213" t="s">
        <v>796</v>
      </c>
      <c r="E325" s="2215" t="s">
        <v>797</v>
      </c>
      <c r="F325" s="2215" t="s">
        <v>123</v>
      </c>
      <c r="G325" s="2262" t="s">
        <v>51</v>
      </c>
      <c r="H325" s="2234"/>
      <c r="I325" s="227">
        <v>2</v>
      </c>
      <c r="J325" s="2140">
        <v>2</v>
      </c>
      <c r="K325" s="286" t="s">
        <v>281</v>
      </c>
      <c r="L325" s="286">
        <v>11</v>
      </c>
      <c r="M325" s="2332">
        <v>52</v>
      </c>
      <c r="N325" s="2215"/>
      <c r="O325" s="2528"/>
      <c r="P325" s="2309">
        <v>18</v>
      </c>
      <c r="Q325" s="2309"/>
      <c r="R325" s="570"/>
      <c r="S325" s="570"/>
      <c r="T325" s="231"/>
      <c r="U325" s="232"/>
      <c r="V325" s="2195">
        <v>1</v>
      </c>
      <c r="W325" s="234" t="s">
        <v>54</v>
      </c>
      <c r="X325" s="234"/>
      <c r="Y325" s="234"/>
      <c r="Z325" s="333">
        <v>1</v>
      </c>
      <c r="AA325" s="44" t="s">
        <v>57</v>
      </c>
      <c r="AB325" s="44" t="s">
        <v>55</v>
      </c>
      <c r="AC325" s="44" t="s">
        <v>82</v>
      </c>
      <c r="AD325" s="231"/>
      <c r="AE325" s="232" t="str">
        <f t="shared" ref="AE325:AE327" si="162">IF(AD325="","",+AD325)</f>
        <v/>
      </c>
      <c r="AF325" s="2195">
        <v>1</v>
      </c>
      <c r="AG325" s="234" t="s">
        <v>57</v>
      </c>
      <c r="AH325" s="234" t="s">
        <v>127</v>
      </c>
      <c r="AI325" s="234" t="s">
        <v>82</v>
      </c>
      <c r="AJ325" s="333">
        <v>1</v>
      </c>
      <c r="AK325" s="44" t="s">
        <v>57</v>
      </c>
      <c r="AL325" s="1017" t="str">
        <f>IF(AL281="","",AL281)</f>
        <v>écrit</v>
      </c>
      <c r="AM325" s="2406" t="s">
        <v>82</v>
      </c>
      <c r="AN325" s="634" t="s">
        <v>135</v>
      </c>
      <c r="AO325" s="1"/>
      <c r="AP325" s="1"/>
      <c r="AQ325" s="1"/>
      <c r="AR325" s="1"/>
      <c r="AS325" s="1"/>
      <c r="AT325" s="1"/>
      <c r="AU325" s="340"/>
      <c r="AV325" s="340"/>
      <c r="AW325" s="340"/>
      <c r="AX325" s="340"/>
      <c r="AY325" s="340"/>
      <c r="AZ325" s="340"/>
      <c r="BA325" s="340"/>
      <c r="BB325" s="340"/>
      <c r="BC325" s="340"/>
      <c r="BD325" s="340"/>
      <c r="BE325" s="340"/>
      <c r="BF325" s="340"/>
      <c r="BG325" s="340"/>
      <c r="BH325" s="340"/>
      <c r="BI325" s="340"/>
      <c r="BJ325" s="340"/>
      <c r="BK325" s="340"/>
      <c r="BL325" s="340"/>
      <c r="BM325" s="340"/>
      <c r="BN325" s="340"/>
      <c r="BO325" s="340"/>
      <c r="BP325" s="340"/>
      <c r="BQ325" s="340"/>
      <c r="BR325" s="340"/>
      <c r="BS325" s="340"/>
      <c r="BT325" s="340"/>
      <c r="BU325" s="340"/>
      <c r="BV325" s="340"/>
      <c r="BW325" s="340"/>
      <c r="BX325" s="340"/>
      <c r="BY325" s="340"/>
      <c r="BZ325" s="340"/>
      <c r="CA325" s="340"/>
      <c r="CB325" s="340"/>
      <c r="CC325" s="340"/>
      <c r="CD325" s="340"/>
      <c r="CE325" s="340"/>
      <c r="CF325" s="340"/>
      <c r="CG325" s="340"/>
      <c r="CH325" s="340"/>
      <c r="CI325" s="340"/>
      <c r="CJ325" s="340"/>
      <c r="CK325" s="340"/>
      <c r="CL325" s="340"/>
      <c r="CM325" s="340"/>
      <c r="CN325" s="340"/>
      <c r="CO325" s="340"/>
      <c r="CP325" s="340"/>
      <c r="CQ325" s="340"/>
      <c r="CR325" s="340"/>
      <c r="CS325" s="340"/>
      <c r="CT325" s="340"/>
      <c r="CU325" s="340"/>
      <c r="CV325" s="340"/>
      <c r="CW325" s="340"/>
      <c r="CX325" s="340"/>
      <c r="CY325" s="340"/>
      <c r="CZ325" s="340"/>
      <c r="DA325" s="340"/>
      <c r="DB325" s="340"/>
      <c r="DC325" s="340"/>
      <c r="DD325" s="340"/>
      <c r="DE325" s="340"/>
      <c r="DF325" s="340"/>
      <c r="DG325" s="340"/>
      <c r="DH325" s="340"/>
      <c r="DI325" s="340"/>
      <c r="DJ325" s="340"/>
      <c r="DK325" s="340"/>
      <c r="DL325" s="341"/>
      <c r="DM325" s="341"/>
      <c r="DN325" s="341"/>
      <c r="DO325" s="341"/>
      <c r="DP325" s="341"/>
      <c r="DQ325" s="341"/>
      <c r="DR325" s="341"/>
      <c r="DS325" s="341"/>
      <c r="DT325" s="341"/>
      <c r="DU325" s="341"/>
      <c r="DV325" s="341"/>
      <c r="DW325" s="341"/>
      <c r="DX325" s="341"/>
      <c r="DY325" s="341"/>
      <c r="DZ325" s="341"/>
      <c r="EA325" s="341"/>
      <c r="EB325" s="341"/>
      <c r="EC325" s="341"/>
      <c r="ED325" s="341"/>
      <c r="EE325" s="341"/>
      <c r="EF325" s="341"/>
      <c r="EG325" s="341"/>
      <c r="EH325" s="341"/>
      <c r="EI325" s="341"/>
      <c r="EJ325" s="341"/>
      <c r="EK325" s="341"/>
      <c r="EL325" s="341"/>
      <c r="EM325" s="341"/>
      <c r="EN325" s="341"/>
      <c r="EO325" s="341"/>
      <c r="EP325" s="341"/>
      <c r="EQ325" s="341"/>
      <c r="ER325" s="341"/>
      <c r="ES325" s="341"/>
      <c r="ET325" s="341"/>
      <c r="EU325" s="341"/>
      <c r="EV325" s="341"/>
      <c r="EW325" s="341"/>
      <c r="EX325" s="341"/>
      <c r="EY325" s="341"/>
      <c r="EZ325" s="341"/>
      <c r="FA325" s="341"/>
      <c r="FB325" s="341"/>
      <c r="FC325" s="341"/>
      <c r="FD325" s="341"/>
      <c r="FE325" s="341"/>
      <c r="FF325" s="341"/>
      <c r="FG325" s="341"/>
      <c r="FH325" s="341"/>
      <c r="FI325" s="341"/>
      <c r="FJ325" s="341"/>
      <c r="FK325" s="341"/>
      <c r="FL325" s="341"/>
      <c r="FM325" s="341"/>
      <c r="FN325" s="341"/>
      <c r="FO325" s="341"/>
      <c r="FP325" s="341"/>
      <c r="FQ325" s="341"/>
      <c r="FR325" s="341"/>
      <c r="FS325" s="341"/>
      <c r="FT325" s="341"/>
      <c r="FU325" s="341"/>
      <c r="FV325" s="341"/>
      <c r="FW325" s="341"/>
      <c r="FX325" s="341"/>
      <c r="FY325" s="341"/>
      <c r="FZ325" s="341"/>
      <c r="GA325" s="341"/>
      <c r="GB325" s="341"/>
      <c r="GC325" s="341"/>
      <c r="GD325" s="341"/>
      <c r="GE325" s="341"/>
      <c r="GF325" s="341"/>
      <c r="GG325" s="341"/>
      <c r="GH325" s="341"/>
      <c r="GI325" s="341"/>
      <c r="GJ325" s="341"/>
      <c r="GK325" s="341"/>
      <c r="GL325" s="341"/>
      <c r="GM325" s="341"/>
      <c r="GN325" s="341"/>
      <c r="GO325" s="341"/>
      <c r="GP325" s="341"/>
      <c r="GQ325" s="341"/>
      <c r="GR325" s="341"/>
      <c r="GS325" s="341"/>
      <c r="GT325" s="341"/>
      <c r="GU325" s="341"/>
      <c r="GV325" s="341"/>
      <c r="GW325" s="341"/>
      <c r="GX325" s="341"/>
      <c r="GY325" s="341"/>
      <c r="GZ325" s="341"/>
      <c r="HA325" s="341"/>
      <c r="HB325" s="341"/>
      <c r="HC325" s="341"/>
      <c r="HD325" s="341"/>
      <c r="HE325" s="341"/>
      <c r="HF325" s="341"/>
      <c r="HG325" s="341"/>
      <c r="HH325" s="341"/>
      <c r="HI325" s="341"/>
      <c r="HJ325" s="341"/>
    </row>
    <row r="326" spans="1:247" ht="25.5" x14ac:dyDescent="0.25">
      <c r="A326" s="220"/>
      <c r="B326" s="220" t="s">
        <v>622</v>
      </c>
      <c r="C326" s="221" t="str">
        <f>IF(C282="","",C282)</f>
        <v>Atelier d'écriture 1</v>
      </c>
      <c r="D326" s="2213" t="str">
        <f>IF(D282="","",D282)</f>
        <v/>
      </c>
      <c r="E326" s="2215" t="str">
        <f t="shared" ref="E326:F326" si="163">IF(E282="","",E282)</f>
        <v>UE TRONC COMMUN</v>
      </c>
      <c r="F326" s="2227" t="str">
        <f t="shared" si="163"/>
        <v>L3 LLCER</v>
      </c>
      <c r="G326" s="2227" t="str">
        <f>IF(G282="","",G282)</f>
        <v>LLCER</v>
      </c>
      <c r="H326" s="2217"/>
      <c r="I326" s="254">
        <v>2</v>
      </c>
      <c r="J326" s="2146">
        <v>2</v>
      </c>
      <c r="K326" s="254" t="str">
        <f t="shared" ref="K326:AN326" si="164">IF(K282="","",K282)</f>
        <v>SERPOLLET Noëlle
NATANSON Brigitte</v>
      </c>
      <c r="L326" s="254" t="str">
        <f t="shared" si="164"/>
        <v>09</v>
      </c>
      <c r="M326" s="254" t="str">
        <f t="shared" si="164"/>
        <v/>
      </c>
      <c r="N326" s="2328" t="str">
        <f t="shared" si="164"/>
        <v/>
      </c>
      <c r="O326" s="2522"/>
      <c r="P326" s="255">
        <f t="shared" ref="P326" si="165">IF(P282="","",P282)</f>
        <v>15</v>
      </c>
      <c r="Q326" s="255"/>
      <c r="R326" s="2230" t="str">
        <f t="shared" ref="R326" si="166">IF(R282="","",R282)</f>
        <v/>
      </c>
      <c r="S326" s="2230" t="str">
        <f t="shared" si="164"/>
        <v/>
      </c>
      <c r="T326" s="231"/>
      <c r="U326" s="232"/>
      <c r="V326" s="2402">
        <f t="shared" si="164"/>
        <v>1</v>
      </c>
      <c r="W326" s="331" t="str">
        <f t="shared" si="164"/>
        <v>CC</v>
      </c>
      <c r="X326" s="331" t="str">
        <f t="shared" si="164"/>
        <v>écrit et oral</v>
      </c>
      <c r="Y326" s="331" t="str">
        <f t="shared" si="164"/>
        <v>2 écrits 1h30 et 1 oral 15 min</v>
      </c>
      <c r="Z326" s="742">
        <f t="shared" si="164"/>
        <v>1</v>
      </c>
      <c r="AA326" s="743" t="str">
        <f t="shared" si="164"/>
        <v>CT</v>
      </c>
      <c r="AB326" s="742" t="str">
        <f t="shared" si="164"/>
        <v>écrit</v>
      </c>
      <c r="AC326" s="1017" t="str">
        <f t="shared" si="164"/>
        <v>2h00</v>
      </c>
      <c r="AD326" s="1117"/>
      <c r="AE326" s="232" t="str">
        <f t="shared" si="162"/>
        <v/>
      </c>
      <c r="AF326" s="2402">
        <f t="shared" si="164"/>
        <v>1</v>
      </c>
      <c r="AG326" s="1016" t="str">
        <f t="shared" si="164"/>
        <v>CT</v>
      </c>
      <c r="AH326" s="1016" t="str">
        <f t="shared" si="164"/>
        <v>écrit</v>
      </c>
      <c r="AI326" s="291" t="str">
        <f t="shared" si="164"/>
        <v>2h00</v>
      </c>
      <c r="AJ326" s="742">
        <f t="shared" si="164"/>
        <v>1</v>
      </c>
      <c r="AK326" s="1017" t="str">
        <f t="shared" si="164"/>
        <v>CT</v>
      </c>
      <c r="AL326" s="1017" t="str">
        <f t="shared" si="164"/>
        <v>écrit</v>
      </c>
      <c r="AM326" s="1017" t="str">
        <f t="shared" si="164"/>
        <v>2h00</v>
      </c>
      <c r="AN326" s="258" t="str">
        <f t="shared" si="164"/>
        <v/>
      </c>
    </row>
    <row r="327" spans="1:247" s="1139" customFormat="1" ht="39.75" customHeight="1" x14ac:dyDescent="0.25">
      <c r="A327" s="1125"/>
      <c r="B327" s="591" t="s">
        <v>798</v>
      </c>
      <c r="C327" s="1126" t="s">
        <v>799</v>
      </c>
      <c r="D327" s="2269" t="s">
        <v>800</v>
      </c>
      <c r="E327" s="2350" t="s">
        <v>50</v>
      </c>
      <c r="F327" s="2407" t="s">
        <v>801</v>
      </c>
      <c r="G327" s="2269" t="s">
        <v>286</v>
      </c>
      <c r="H327" s="2408"/>
      <c r="I327" s="2409" t="s">
        <v>52</v>
      </c>
      <c r="J327" s="2409" t="s">
        <v>52</v>
      </c>
      <c r="K327" s="2410" t="s">
        <v>288</v>
      </c>
      <c r="L327" s="2410" t="str">
        <f>"08"</f>
        <v>08</v>
      </c>
      <c r="M327" s="2410"/>
      <c r="N327" s="2411"/>
      <c r="O327" s="2532"/>
      <c r="P327" s="2411">
        <v>24</v>
      </c>
      <c r="Q327" s="2411"/>
      <c r="R327" s="2377"/>
      <c r="S327" s="2377"/>
      <c r="T327" s="231"/>
      <c r="U327" s="232"/>
      <c r="V327" s="2412">
        <v>1</v>
      </c>
      <c r="W327" s="757" t="s">
        <v>54</v>
      </c>
      <c r="X327" s="757"/>
      <c r="Y327" s="757"/>
      <c r="Z327" s="758">
        <v>1</v>
      </c>
      <c r="AA327" s="759" t="s">
        <v>57</v>
      </c>
      <c r="AB327" s="759" t="s">
        <v>802</v>
      </c>
      <c r="AC327" s="759" t="s">
        <v>82</v>
      </c>
      <c r="AD327" s="1117"/>
      <c r="AE327" s="232" t="str">
        <f t="shared" si="162"/>
        <v/>
      </c>
      <c r="AF327" s="2413">
        <v>1</v>
      </c>
      <c r="AG327" s="757" t="s">
        <v>57</v>
      </c>
      <c r="AH327" s="757" t="s">
        <v>802</v>
      </c>
      <c r="AI327" s="757" t="s">
        <v>82</v>
      </c>
      <c r="AJ327" s="758">
        <v>1</v>
      </c>
      <c r="AK327" s="759" t="s">
        <v>57</v>
      </c>
      <c r="AL327" s="759" t="s">
        <v>802</v>
      </c>
      <c r="AM327" s="759" t="s">
        <v>82</v>
      </c>
      <c r="AN327" s="1137" t="s">
        <v>803</v>
      </c>
      <c r="AO327" s="1138"/>
      <c r="AP327" s="1138"/>
      <c r="AQ327" s="1138"/>
      <c r="AR327" s="1138"/>
      <c r="AS327" s="1138"/>
      <c r="AT327" s="1138"/>
      <c r="AU327" s="1138"/>
      <c r="AV327" s="1138"/>
      <c r="AW327" s="1138"/>
      <c r="AX327" s="1138"/>
      <c r="AY327" s="1138"/>
      <c r="AZ327" s="1138"/>
      <c r="BA327" s="1138"/>
      <c r="BB327" s="1138"/>
      <c r="BC327" s="1138"/>
      <c r="BD327" s="1138"/>
      <c r="BE327" s="1138"/>
      <c r="BF327" s="1138"/>
      <c r="BG327" s="1138"/>
      <c r="BH327" s="1138"/>
      <c r="BI327" s="1138"/>
      <c r="BJ327" s="1138"/>
      <c r="BK327" s="1138"/>
      <c r="BL327" s="1138"/>
      <c r="BM327" s="1138"/>
      <c r="BN327" s="1138"/>
      <c r="BO327" s="1138"/>
      <c r="BP327" s="1138"/>
      <c r="BQ327" s="1138"/>
      <c r="BR327" s="1138"/>
      <c r="BS327" s="1138"/>
      <c r="BT327" s="1138"/>
      <c r="BU327" s="1138"/>
      <c r="BV327" s="1138"/>
      <c r="BW327" s="1138"/>
      <c r="BX327" s="1138"/>
      <c r="BY327" s="1138"/>
      <c r="BZ327" s="1138"/>
      <c r="CA327" s="1138"/>
      <c r="CB327" s="1138"/>
      <c r="CC327" s="1138"/>
      <c r="CD327" s="1138"/>
      <c r="CE327" s="1138"/>
      <c r="CF327" s="1138"/>
      <c r="CG327" s="1138"/>
      <c r="CH327" s="1138"/>
      <c r="CI327" s="1138"/>
      <c r="CJ327" s="1138"/>
      <c r="CK327" s="1138"/>
      <c r="CL327" s="1138"/>
      <c r="CM327" s="1138"/>
      <c r="CN327" s="1138"/>
      <c r="CO327" s="1138"/>
      <c r="CP327" s="1138"/>
      <c r="CQ327" s="1138"/>
      <c r="CR327" s="1138"/>
      <c r="CS327" s="1138"/>
      <c r="CT327" s="1138"/>
      <c r="CU327" s="1138"/>
      <c r="CV327" s="1138"/>
      <c r="CW327" s="1138"/>
      <c r="CX327" s="1138"/>
      <c r="CY327" s="1138"/>
      <c r="CZ327" s="1138"/>
      <c r="DA327" s="1138"/>
      <c r="DB327" s="1138"/>
      <c r="DC327" s="1138"/>
      <c r="DD327" s="1138"/>
      <c r="DE327" s="1138"/>
      <c r="DF327" s="1138"/>
      <c r="DG327" s="1138"/>
      <c r="DH327" s="1138"/>
      <c r="DI327" s="1138"/>
      <c r="DJ327" s="1138"/>
      <c r="DK327" s="1138"/>
      <c r="DL327" s="1138"/>
      <c r="DM327" s="1138"/>
      <c r="DN327" s="1138"/>
      <c r="DO327" s="1138"/>
      <c r="DP327" s="1138"/>
      <c r="DQ327" s="1138"/>
      <c r="DR327" s="1138"/>
      <c r="DS327" s="1138"/>
      <c r="DT327" s="1138"/>
      <c r="DU327" s="1138"/>
      <c r="DV327" s="1138"/>
      <c r="DW327" s="1138"/>
      <c r="DX327" s="1138"/>
      <c r="DY327" s="1138"/>
      <c r="DZ327" s="1138"/>
      <c r="EA327" s="1138"/>
      <c r="EB327" s="1138"/>
      <c r="EC327" s="1138"/>
      <c r="ED327" s="1138"/>
      <c r="EE327" s="1138"/>
      <c r="EF327" s="1138"/>
      <c r="EG327" s="1138"/>
      <c r="EH327" s="1138"/>
      <c r="EI327" s="1138"/>
      <c r="EJ327" s="1138"/>
      <c r="EK327" s="1138"/>
      <c r="EL327" s="1138"/>
      <c r="EM327" s="1138"/>
      <c r="EN327" s="1138"/>
      <c r="EO327" s="1138"/>
      <c r="EP327" s="1138"/>
      <c r="EQ327" s="1138"/>
      <c r="ER327" s="1138"/>
      <c r="ES327" s="1138"/>
      <c r="ET327" s="1138"/>
      <c r="EU327" s="1138"/>
      <c r="EV327" s="1138"/>
      <c r="EW327" s="1138"/>
      <c r="EX327" s="1138"/>
      <c r="EY327" s="1138"/>
      <c r="EZ327" s="1138"/>
      <c r="FA327" s="1138"/>
      <c r="FB327" s="1138"/>
      <c r="FC327" s="1138"/>
      <c r="FD327" s="1138"/>
      <c r="FE327" s="1138"/>
      <c r="FF327" s="1138"/>
      <c r="FG327" s="1138"/>
      <c r="FH327" s="1138"/>
      <c r="FI327" s="1138"/>
      <c r="FJ327" s="1138"/>
      <c r="FK327" s="1138"/>
      <c r="FL327" s="1138"/>
      <c r="FM327" s="1138"/>
      <c r="FN327" s="1138"/>
      <c r="FO327" s="1138"/>
      <c r="FP327" s="1138"/>
      <c r="FQ327" s="1138"/>
      <c r="FR327" s="1138"/>
      <c r="FS327" s="1138"/>
      <c r="FT327" s="1138"/>
      <c r="FU327" s="1138"/>
      <c r="FV327" s="1138"/>
      <c r="FW327" s="1138"/>
      <c r="FX327" s="1138"/>
      <c r="FY327" s="1138"/>
      <c r="FZ327" s="1138"/>
      <c r="GA327" s="1138"/>
      <c r="GB327" s="1138"/>
      <c r="GC327" s="1138"/>
      <c r="GD327" s="1138"/>
      <c r="GE327" s="1138"/>
      <c r="GF327" s="1138"/>
      <c r="GG327" s="1138"/>
      <c r="GH327" s="1138"/>
      <c r="GI327" s="1138"/>
      <c r="GJ327" s="1138"/>
      <c r="GK327" s="1138"/>
      <c r="GL327" s="1138"/>
      <c r="GM327" s="1138"/>
      <c r="GN327" s="1138"/>
      <c r="GO327" s="1138"/>
      <c r="GP327" s="1138"/>
      <c r="GQ327" s="1138"/>
      <c r="GR327" s="1138"/>
      <c r="GS327" s="1138"/>
      <c r="GT327" s="1138"/>
      <c r="GU327" s="1138"/>
      <c r="GV327" s="1138"/>
      <c r="GW327" s="1138"/>
      <c r="GX327" s="1138"/>
      <c r="GY327" s="1138"/>
      <c r="GZ327" s="1138"/>
      <c r="HA327" s="1138"/>
      <c r="HB327" s="1138"/>
      <c r="HC327" s="1138"/>
      <c r="HD327" s="1138"/>
      <c r="HE327" s="1138"/>
      <c r="HF327" s="1138"/>
      <c r="HG327" s="1138"/>
      <c r="HH327" s="1138"/>
      <c r="HI327" s="1138"/>
      <c r="HJ327" s="1138"/>
      <c r="HK327" s="1138"/>
      <c r="HL327" s="1138"/>
      <c r="HM327" s="1138"/>
      <c r="HN327" s="1138"/>
      <c r="HO327" s="1138"/>
      <c r="HP327" s="1138"/>
      <c r="HQ327" s="1138"/>
      <c r="HR327" s="1138"/>
      <c r="HS327" s="1138"/>
      <c r="HT327" s="1138"/>
      <c r="HU327" s="1138"/>
      <c r="HV327" s="1138"/>
      <c r="HW327" s="1138"/>
      <c r="HX327" s="1138"/>
      <c r="HY327" s="1138"/>
      <c r="HZ327" s="1138"/>
      <c r="IA327" s="1138"/>
      <c r="IB327" s="1138"/>
      <c r="IC327" s="1138"/>
      <c r="ID327" s="1138"/>
      <c r="IE327" s="1138"/>
      <c r="IF327" s="1138"/>
      <c r="IG327" s="1138"/>
      <c r="IH327" s="1138"/>
      <c r="II327" s="1138"/>
      <c r="IJ327" s="1138"/>
      <c r="IK327" s="1138"/>
      <c r="IL327" s="1138"/>
      <c r="IM327" s="1138"/>
    </row>
    <row r="328" spans="1:247" ht="18.75" customHeight="1" x14ac:dyDescent="0.25">
      <c r="A328" s="2292"/>
      <c r="B328" s="2292"/>
      <c r="C328" s="1141"/>
      <c r="D328" s="2213"/>
      <c r="E328" s="2215"/>
      <c r="F328" s="2215"/>
      <c r="G328" s="2399"/>
      <c r="H328" s="2217"/>
      <c r="I328" s="1146"/>
      <c r="J328" s="1147"/>
      <c r="K328" s="254"/>
      <c r="L328" s="254"/>
      <c r="M328" s="254"/>
      <c r="N328" s="2414"/>
      <c r="O328" s="2414"/>
      <c r="P328" s="2414"/>
      <c r="Q328" s="2414"/>
      <c r="R328" s="2230"/>
      <c r="S328" s="2230"/>
      <c r="T328" s="38"/>
      <c r="U328" s="39"/>
      <c r="V328" s="1151"/>
      <c r="W328" s="1152"/>
      <c r="X328" s="1152"/>
      <c r="Y328" s="1152"/>
      <c r="Z328" s="1153"/>
      <c r="AA328" s="1154"/>
      <c r="AB328" s="1154"/>
      <c r="AC328" s="1154"/>
      <c r="AD328" s="617"/>
      <c r="AE328" s="618"/>
      <c r="AF328" s="1151"/>
      <c r="AG328" s="1152"/>
      <c r="AH328" s="1152"/>
      <c r="AI328" s="1152"/>
      <c r="AJ328" s="1153"/>
      <c r="AK328" s="1154"/>
      <c r="AL328" s="1154"/>
      <c r="AM328" s="1154"/>
      <c r="AN328" s="258"/>
    </row>
    <row r="329" spans="1:247" ht="30.75" customHeight="1" x14ac:dyDescent="0.25">
      <c r="A329" s="309" t="s">
        <v>804</v>
      </c>
      <c r="B329" s="309" t="s">
        <v>805</v>
      </c>
      <c r="C329" s="310" t="s">
        <v>806</v>
      </c>
      <c r="D329" s="2241" t="s">
        <v>807</v>
      </c>
      <c r="E329" s="2242" t="s">
        <v>144</v>
      </c>
      <c r="F329" s="2242"/>
      <c r="G329" s="2243"/>
      <c r="H329" s="2244"/>
      <c r="I329" s="2245">
        <f>+I331+I332+I333</f>
        <v>6</v>
      </c>
      <c r="J329" s="2245">
        <f>+J331+J332+J333</f>
        <v>6</v>
      </c>
      <c r="K329" s="2246"/>
      <c r="L329" s="2246"/>
      <c r="M329" s="2246"/>
      <c r="N329" s="2247"/>
      <c r="O329" s="2518"/>
      <c r="P329" s="2247"/>
      <c r="Q329" s="2247"/>
      <c r="R329" s="2247"/>
      <c r="S329" s="2247"/>
      <c r="T329" s="317"/>
      <c r="U329" s="318"/>
      <c r="V329" s="2248"/>
      <c r="W329" s="2248"/>
      <c r="X329" s="2249"/>
      <c r="Y329" s="2250"/>
      <c r="Z329" s="2249"/>
      <c r="AA329" s="2249"/>
      <c r="AB329" s="2249"/>
      <c r="AC329" s="2249"/>
      <c r="AD329" s="324"/>
      <c r="AE329" s="325"/>
      <c r="AF329" s="2249"/>
      <c r="AG329" s="2249"/>
      <c r="AH329" s="2249"/>
      <c r="AI329" s="2249"/>
      <c r="AJ329" s="2249"/>
      <c r="AK329" s="2249"/>
      <c r="AL329" s="2249"/>
      <c r="AM329" s="2249"/>
      <c r="AN329" s="2251"/>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row>
    <row r="330" spans="1:247" ht="28.5" customHeight="1" x14ac:dyDescent="0.25">
      <c r="A330" s="2268" t="s">
        <v>776</v>
      </c>
      <c r="B330" s="2268" t="s">
        <v>808</v>
      </c>
      <c r="C330" s="2340" t="s">
        <v>809</v>
      </c>
      <c r="D330" s="2219"/>
      <c r="E330" s="2220"/>
      <c r="F330" s="2221"/>
      <c r="G330" s="2222"/>
      <c r="H330" s="2223"/>
      <c r="I330" s="2224"/>
      <c r="J330" s="2224"/>
      <c r="K330" s="2225"/>
      <c r="L330" s="2225"/>
      <c r="M330" s="2224"/>
      <c r="N330" s="211"/>
      <c r="O330" s="2526"/>
      <c r="P330" s="211"/>
      <c r="Q330" s="211"/>
      <c r="R330" s="211"/>
      <c r="S330" s="211"/>
      <c r="T330" s="213"/>
      <c r="U330" s="214"/>
      <c r="V330" s="211"/>
      <c r="W330" s="211"/>
      <c r="X330" s="211"/>
      <c r="Y330" s="211"/>
      <c r="Z330" s="211"/>
      <c r="AA330" s="211"/>
      <c r="AB330" s="211"/>
      <c r="AC330" s="211"/>
      <c r="AD330" s="213"/>
      <c r="AE330" s="214"/>
      <c r="AF330" s="211"/>
      <c r="AG330" s="211"/>
      <c r="AH330" s="211"/>
      <c r="AI330" s="211"/>
      <c r="AJ330" s="211"/>
      <c r="AK330" s="211"/>
      <c r="AL330" s="211"/>
      <c r="AM330" s="211"/>
      <c r="AN330" s="211"/>
      <c r="HK330" s="2"/>
      <c r="HL330" s="2"/>
      <c r="HM330" s="2"/>
      <c r="HN330" s="2"/>
      <c r="HO330" s="2"/>
      <c r="HP330" s="2"/>
      <c r="HQ330" s="2"/>
      <c r="HR330" s="2"/>
      <c r="HS330" s="2"/>
    </row>
    <row r="331" spans="1:247" s="342" customFormat="1" ht="59.25" customHeight="1" x14ac:dyDescent="0.25">
      <c r="A331" s="2231"/>
      <c r="B331" s="2231" t="str">
        <f t="shared" ref="B331:D332" si="167">IF(B307="","",B307)</f>
        <v>LLA5C6A</v>
      </c>
      <c r="C331" s="337" t="str">
        <f t="shared" si="167"/>
        <v>Peinture espagnole S5</v>
      </c>
      <c r="D331" s="2213" t="str">
        <f t="shared" si="167"/>
        <v>LOL5B9A
LOL5C5A
LOL5J9O</v>
      </c>
      <c r="E331" s="2227" t="s">
        <v>149</v>
      </c>
      <c r="F331" s="2262" t="str">
        <f t="shared" ref="F331:G332" si="168">IF(F307="","",F307)</f>
        <v>L3 LLCER et LEA parc. Médiation
L3 LLCER ESP et LEA parc MEEF 2 espagnol</v>
      </c>
      <c r="G331" s="2415" t="str">
        <f t="shared" si="168"/>
        <v>LLCER</v>
      </c>
      <c r="H331" s="2234"/>
      <c r="I331" s="227">
        <v>2</v>
      </c>
      <c r="J331" s="2140">
        <v>2</v>
      </c>
      <c r="K331" s="227" t="str">
        <f t="shared" ref="K331:AN332" si="169">IF(K307="","",K307)</f>
        <v>EYMAR Marcos</v>
      </c>
      <c r="L331" s="227">
        <f t="shared" si="169"/>
        <v>14</v>
      </c>
      <c r="M331" s="227" t="str">
        <f t="shared" si="169"/>
        <v/>
      </c>
      <c r="N331" s="2561" t="str">
        <f t="shared" si="169"/>
        <v/>
      </c>
      <c r="O331" s="2564"/>
      <c r="P331" s="229">
        <f t="shared" ref="P331" si="170">IF(P307="","",P307)</f>
        <v>18</v>
      </c>
      <c r="Q331" s="229"/>
      <c r="R331" s="2212" t="str">
        <f t="shared" ref="R331" si="171">IF(R307="","",R307)</f>
        <v/>
      </c>
      <c r="S331" s="2212" t="str">
        <f t="shared" si="169"/>
        <v/>
      </c>
      <c r="T331" s="1117" t="str">
        <f t="shared" si="169"/>
        <v/>
      </c>
      <c r="U331" s="2659" t="str">
        <f t="shared" si="169"/>
        <v/>
      </c>
      <c r="V331" s="398">
        <f t="shared" si="169"/>
        <v>1</v>
      </c>
      <c r="W331" s="291" t="str">
        <f t="shared" si="169"/>
        <v>CC</v>
      </c>
      <c r="X331" s="291" t="str">
        <f t="shared" si="169"/>
        <v>écrit et oral</v>
      </c>
      <c r="Y331" s="291" t="str">
        <f t="shared" si="169"/>
        <v/>
      </c>
      <c r="Z331" s="292">
        <f t="shared" si="169"/>
        <v>1</v>
      </c>
      <c r="AA331" s="293" t="str">
        <f t="shared" si="169"/>
        <v>CT</v>
      </c>
      <c r="AB331" s="293" t="str">
        <f t="shared" si="169"/>
        <v>oral</v>
      </c>
      <c r="AC331" s="293" t="str">
        <f t="shared" si="169"/>
        <v>20 min</v>
      </c>
      <c r="AD331" s="1117" t="str">
        <f t="shared" si="169"/>
        <v/>
      </c>
      <c r="AE331" s="232" t="str">
        <f t="shared" ref="AE331:AE333" si="172">IF(AD331="","",+AD331)</f>
        <v/>
      </c>
      <c r="AF331" s="398">
        <f t="shared" si="169"/>
        <v>1</v>
      </c>
      <c r="AG331" s="291" t="str">
        <f t="shared" si="169"/>
        <v>CT</v>
      </c>
      <c r="AH331" s="291" t="str">
        <f t="shared" si="169"/>
        <v>oral</v>
      </c>
      <c r="AI331" s="291" t="str">
        <f t="shared" si="169"/>
        <v>20 min</v>
      </c>
      <c r="AJ331" s="292">
        <f t="shared" si="169"/>
        <v>1</v>
      </c>
      <c r="AK331" s="293" t="str">
        <f t="shared" si="169"/>
        <v>CT</v>
      </c>
      <c r="AL331" s="293" t="str">
        <f t="shared" si="169"/>
        <v>oral</v>
      </c>
      <c r="AM331" s="293" t="str">
        <f t="shared" si="169"/>
        <v>20 min</v>
      </c>
      <c r="AN331" s="237" t="str">
        <f t="shared" si="169"/>
        <v>Etude d'une anthologie de tableaux de l'époque classique au vingtième siècle.</v>
      </c>
      <c r="AO331" s="340"/>
      <c r="AP331" s="340"/>
      <c r="AQ331" s="340"/>
      <c r="AR331" s="340"/>
      <c r="AS331" s="340"/>
      <c r="AT331" s="340"/>
      <c r="AU331" s="340"/>
      <c r="AV331" s="340"/>
      <c r="AW331" s="340"/>
      <c r="AX331" s="340"/>
      <c r="AY331" s="340"/>
      <c r="AZ331" s="340"/>
      <c r="BA331" s="340"/>
      <c r="BB331" s="340"/>
      <c r="BC331" s="340"/>
      <c r="BD331" s="340"/>
      <c r="BE331" s="340"/>
      <c r="BF331" s="340"/>
      <c r="BG331" s="340"/>
      <c r="BH331" s="340"/>
      <c r="BI331" s="340"/>
      <c r="BJ331" s="340"/>
      <c r="BK331" s="340"/>
      <c r="BL331" s="340"/>
      <c r="BM331" s="340"/>
      <c r="BN331" s="340"/>
      <c r="BO331" s="340"/>
      <c r="BP331" s="340"/>
      <c r="BQ331" s="340"/>
      <c r="BR331" s="340"/>
      <c r="BS331" s="340"/>
      <c r="BT331" s="340"/>
      <c r="BU331" s="340"/>
      <c r="BV331" s="340"/>
      <c r="BW331" s="340"/>
      <c r="BX331" s="340"/>
      <c r="BY331" s="340"/>
      <c r="BZ331" s="340"/>
      <c r="CA331" s="340"/>
      <c r="CB331" s="340"/>
      <c r="CC331" s="340"/>
      <c r="CD331" s="340"/>
      <c r="CE331" s="340"/>
      <c r="CF331" s="340"/>
      <c r="CG331" s="340"/>
      <c r="CH331" s="340"/>
      <c r="CI331" s="340"/>
      <c r="CJ331" s="340"/>
      <c r="CK331" s="340"/>
      <c r="CL331" s="340"/>
      <c r="CM331" s="340"/>
      <c r="CN331" s="340"/>
      <c r="CO331" s="340"/>
      <c r="CP331" s="340"/>
      <c r="CQ331" s="340"/>
      <c r="CR331" s="340"/>
      <c r="CS331" s="340"/>
      <c r="CT331" s="340"/>
      <c r="CU331" s="340"/>
      <c r="CV331" s="340"/>
      <c r="CW331" s="340"/>
      <c r="CX331" s="340"/>
      <c r="CY331" s="340"/>
      <c r="CZ331" s="340"/>
      <c r="DA331" s="340"/>
      <c r="DB331" s="340"/>
      <c r="DC331" s="340"/>
      <c r="DD331" s="340"/>
      <c r="DE331" s="340"/>
      <c r="DF331" s="340"/>
      <c r="DG331" s="340"/>
      <c r="DH331" s="340"/>
      <c r="DI331" s="340"/>
      <c r="DJ331" s="340"/>
      <c r="DK331" s="340"/>
      <c r="DL331" s="341"/>
      <c r="DM331" s="341"/>
      <c r="DN331" s="341"/>
      <c r="DO331" s="341"/>
      <c r="DP331" s="341"/>
      <c r="DQ331" s="341"/>
      <c r="DR331" s="341"/>
      <c r="DS331" s="341"/>
      <c r="DT331" s="341"/>
      <c r="DU331" s="341"/>
      <c r="DV331" s="341"/>
      <c r="DW331" s="341"/>
      <c r="DX331" s="341"/>
      <c r="DY331" s="341"/>
      <c r="DZ331" s="341"/>
      <c r="EA331" s="341"/>
      <c r="EB331" s="341"/>
      <c r="EC331" s="341"/>
      <c r="ED331" s="341"/>
      <c r="EE331" s="341"/>
      <c r="EF331" s="341"/>
      <c r="EG331" s="341"/>
      <c r="EH331" s="341"/>
      <c r="EI331" s="341"/>
      <c r="EJ331" s="341"/>
      <c r="EK331" s="341"/>
      <c r="EL331" s="341"/>
      <c r="EM331" s="341"/>
      <c r="EN331" s="341"/>
      <c r="EO331" s="341"/>
      <c r="EP331" s="341"/>
      <c r="EQ331" s="341"/>
      <c r="ER331" s="341"/>
      <c r="ES331" s="341"/>
      <c r="ET331" s="341"/>
      <c r="EU331" s="341"/>
      <c r="EV331" s="341"/>
      <c r="EW331" s="341"/>
      <c r="EX331" s="341"/>
      <c r="EY331" s="341"/>
      <c r="EZ331" s="341"/>
      <c r="FA331" s="341"/>
      <c r="FB331" s="341"/>
      <c r="FC331" s="341"/>
      <c r="FD331" s="341"/>
      <c r="FE331" s="341"/>
      <c r="FF331" s="341"/>
      <c r="FG331" s="341"/>
      <c r="FH331" s="341"/>
      <c r="FI331" s="341"/>
      <c r="FJ331" s="341"/>
      <c r="FK331" s="341"/>
      <c r="FL331" s="341"/>
      <c r="FM331" s="341"/>
      <c r="FN331" s="341"/>
      <c r="FO331" s="341"/>
      <c r="FP331" s="341"/>
      <c r="FQ331" s="341"/>
      <c r="FR331" s="341"/>
      <c r="FS331" s="341"/>
      <c r="FT331" s="341"/>
      <c r="FU331" s="341"/>
      <c r="FV331" s="341"/>
      <c r="FW331" s="341"/>
      <c r="FX331" s="341"/>
      <c r="FY331" s="341"/>
      <c r="FZ331" s="341"/>
      <c r="GA331" s="341"/>
      <c r="GB331" s="341"/>
      <c r="GC331" s="341"/>
      <c r="GD331" s="341"/>
      <c r="GE331" s="341"/>
      <c r="GF331" s="341"/>
      <c r="GG331" s="341"/>
      <c r="GH331" s="341"/>
      <c r="GI331" s="341"/>
      <c r="GJ331" s="341"/>
      <c r="GK331" s="341"/>
      <c r="GL331" s="341"/>
      <c r="GM331" s="341"/>
      <c r="GN331" s="341"/>
      <c r="GO331" s="341"/>
      <c r="GP331" s="341"/>
      <c r="GQ331" s="341"/>
      <c r="GR331" s="341"/>
      <c r="GS331" s="341"/>
      <c r="GT331" s="341"/>
      <c r="GU331" s="341"/>
      <c r="GV331" s="341"/>
      <c r="GW331" s="341"/>
      <c r="GX331" s="341"/>
      <c r="GY331" s="341"/>
      <c r="GZ331" s="341"/>
      <c r="HA331" s="341"/>
      <c r="HB331" s="341"/>
      <c r="HC331" s="341"/>
      <c r="HD331" s="341"/>
      <c r="HE331" s="341"/>
      <c r="HF331" s="341"/>
      <c r="HG331" s="341"/>
      <c r="HH331" s="341"/>
      <c r="HI331" s="341"/>
      <c r="HJ331" s="341"/>
    </row>
    <row r="332" spans="1:247" ht="52.5" customHeight="1" x14ac:dyDescent="0.25">
      <c r="A332" s="251"/>
      <c r="B332" s="251" t="str">
        <f t="shared" si="167"/>
        <v>LLA5C6B</v>
      </c>
      <c r="C332" s="1088" t="str">
        <f t="shared" si="167"/>
        <v>Cinéma latino-américain S5</v>
      </c>
      <c r="D332" s="2213" t="str">
        <f t="shared" si="167"/>
        <v>LOL6B9L
LOL6C6B
LOL6J9H</v>
      </c>
      <c r="E332" s="2215" t="s">
        <v>149</v>
      </c>
      <c r="F332" s="2227" t="str">
        <f t="shared" si="168"/>
        <v>L3 LLCER et LEA parc. Médiation
L3 LLCER ESP et LEA parc MEEF 2 espagnol</v>
      </c>
      <c r="G332" s="2215" t="str">
        <f t="shared" si="168"/>
        <v>LLCER</v>
      </c>
      <c r="H332" s="2217"/>
      <c r="I332" s="1090">
        <v>2</v>
      </c>
      <c r="J332" s="2404">
        <v>2</v>
      </c>
      <c r="K332" s="1090" t="str">
        <f t="shared" si="169"/>
        <v>NATANSON Brigitte</v>
      </c>
      <c r="L332" s="1090">
        <f t="shared" si="169"/>
        <v>14</v>
      </c>
      <c r="M332" s="1090" t="str">
        <f t="shared" si="169"/>
        <v/>
      </c>
      <c r="N332" s="2572" t="str">
        <f t="shared" si="169"/>
        <v/>
      </c>
      <c r="O332" s="2569"/>
      <c r="P332" s="255">
        <f t="shared" ref="P332" si="173">IF(P308="","",P308)</f>
        <v>18</v>
      </c>
      <c r="Q332" s="255"/>
      <c r="R332" s="2230" t="str">
        <f t="shared" ref="R332" si="174">IF(R308="","",R308)</f>
        <v/>
      </c>
      <c r="S332" s="2230" t="str">
        <f t="shared" si="169"/>
        <v/>
      </c>
      <c r="T332" s="1117" t="str">
        <f t="shared" si="169"/>
        <v/>
      </c>
      <c r="U332" s="2659" t="str">
        <f t="shared" si="169"/>
        <v/>
      </c>
      <c r="V332" s="398">
        <f t="shared" si="169"/>
        <v>1</v>
      </c>
      <c r="W332" s="291" t="str">
        <f t="shared" si="169"/>
        <v>CC</v>
      </c>
      <c r="X332" s="291" t="str">
        <f t="shared" si="169"/>
        <v>écrit et oral</v>
      </c>
      <c r="Y332" s="291" t="str">
        <f t="shared" si="169"/>
        <v/>
      </c>
      <c r="Z332" s="292">
        <f t="shared" si="169"/>
        <v>1</v>
      </c>
      <c r="AA332" s="293" t="str">
        <f t="shared" si="169"/>
        <v>CT</v>
      </c>
      <c r="AB332" s="293" t="str">
        <f t="shared" si="169"/>
        <v>dossier + soutenance</v>
      </c>
      <c r="AC332" s="293" t="str">
        <f t="shared" si="169"/>
        <v>20 min</v>
      </c>
      <c r="AD332" s="1117" t="str">
        <f t="shared" si="169"/>
        <v/>
      </c>
      <c r="AE332" s="232" t="str">
        <f t="shared" si="172"/>
        <v/>
      </c>
      <c r="AF332" s="398">
        <f t="shared" si="169"/>
        <v>1</v>
      </c>
      <c r="AG332" s="291" t="str">
        <f t="shared" si="169"/>
        <v>CT</v>
      </c>
      <c r="AH332" s="291" t="str">
        <f t="shared" si="169"/>
        <v>dossier</v>
      </c>
      <c r="AI332" s="291" t="str">
        <f t="shared" si="169"/>
        <v/>
      </c>
      <c r="AJ332" s="292">
        <f t="shared" si="169"/>
        <v>1</v>
      </c>
      <c r="AK332" s="293" t="str">
        <f t="shared" si="169"/>
        <v>CT</v>
      </c>
      <c r="AL332" s="293" t="str">
        <f t="shared" si="169"/>
        <v>dossier</v>
      </c>
      <c r="AM332" s="293" t="str">
        <f t="shared" si="169"/>
        <v/>
      </c>
      <c r="AN332" s="1092" t="str">
        <f t="shared" si="169"/>
        <v>Le cinéma latino-américain : histoire et fiction dans le cinéma argentin.</v>
      </c>
    </row>
    <row r="333" spans="1:247" ht="89.25" x14ac:dyDescent="0.25">
      <c r="A333" s="220"/>
      <c r="B333" s="220" t="s">
        <v>810</v>
      </c>
      <c r="C333" s="221" t="s">
        <v>811</v>
      </c>
      <c r="D333" s="2213" t="s">
        <v>812</v>
      </c>
      <c r="E333" s="2227" t="s">
        <v>149</v>
      </c>
      <c r="F333" s="2262" t="s">
        <v>813</v>
      </c>
      <c r="G333" s="2262" t="s">
        <v>51</v>
      </c>
      <c r="H333" s="2217"/>
      <c r="I333" s="254">
        <v>2</v>
      </c>
      <c r="J333" s="2146">
        <v>2</v>
      </c>
      <c r="K333" s="254" t="s">
        <v>814</v>
      </c>
      <c r="L333" s="254">
        <v>14</v>
      </c>
      <c r="M333" s="254"/>
      <c r="N333" s="2572"/>
      <c r="O333" s="2569"/>
      <c r="P333" s="255">
        <v>18</v>
      </c>
      <c r="Q333" s="255"/>
      <c r="R333" s="2230"/>
      <c r="S333" s="2230"/>
      <c r="T333" s="231"/>
      <c r="U333" s="232"/>
      <c r="V333" s="2402">
        <v>1</v>
      </c>
      <c r="W333" s="331" t="s">
        <v>54</v>
      </c>
      <c r="X333" s="331" t="s">
        <v>55</v>
      </c>
      <c r="Y333" s="331" t="s">
        <v>76</v>
      </c>
      <c r="Z333" s="742">
        <v>1</v>
      </c>
      <c r="AA333" s="743" t="s">
        <v>57</v>
      </c>
      <c r="AB333" s="742" t="s">
        <v>55</v>
      </c>
      <c r="AC333" s="1017" t="s">
        <v>76</v>
      </c>
      <c r="AD333" s="1117"/>
      <c r="AE333" s="232" t="str">
        <f t="shared" si="172"/>
        <v/>
      </c>
      <c r="AF333" s="2402">
        <v>1</v>
      </c>
      <c r="AG333" s="1016" t="s">
        <v>57</v>
      </c>
      <c r="AH333" s="1016" t="s">
        <v>55</v>
      </c>
      <c r="AI333" s="291" t="s">
        <v>76</v>
      </c>
      <c r="AJ333" s="742">
        <v>1</v>
      </c>
      <c r="AK333" s="1017" t="s">
        <v>57</v>
      </c>
      <c r="AL333" s="1017" t="s">
        <v>55</v>
      </c>
      <c r="AM333" s="1017" t="s">
        <v>76</v>
      </c>
      <c r="AN333" s="258" t="s">
        <v>815</v>
      </c>
    </row>
    <row r="334" spans="1:247" ht="30.75" customHeight="1" x14ac:dyDescent="0.25">
      <c r="A334" s="309" t="s">
        <v>816</v>
      </c>
      <c r="B334" s="309" t="s">
        <v>817</v>
      </c>
      <c r="C334" s="310" t="s">
        <v>818</v>
      </c>
      <c r="D334" s="2241" t="s">
        <v>819</v>
      </c>
      <c r="E334" s="2242" t="s">
        <v>144</v>
      </c>
      <c r="F334" s="2242"/>
      <c r="G334" s="2243"/>
      <c r="H334" s="2244"/>
      <c r="I334" s="2245">
        <f>+I336+I337</f>
        <v>6</v>
      </c>
      <c r="J334" s="2245">
        <f>+J336+J337</f>
        <v>6</v>
      </c>
      <c r="K334" s="2246"/>
      <c r="L334" s="2246"/>
      <c r="M334" s="2246"/>
      <c r="N334" s="2247"/>
      <c r="O334" s="2518"/>
      <c r="P334" s="2247"/>
      <c r="Q334" s="2247"/>
      <c r="R334" s="2247"/>
      <c r="S334" s="2247"/>
      <c r="T334" s="317"/>
      <c r="U334" s="318"/>
      <c r="V334" s="2248"/>
      <c r="W334" s="2248"/>
      <c r="X334" s="2249"/>
      <c r="Y334" s="2250"/>
      <c r="Z334" s="2249"/>
      <c r="AA334" s="2249"/>
      <c r="AB334" s="2249"/>
      <c r="AC334" s="2249"/>
      <c r="AD334" s="324"/>
      <c r="AE334" s="325"/>
      <c r="AF334" s="2249"/>
      <c r="AG334" s="2249"/>
      <c r="AH334" s="2249"/>
      <c r="AI334" s="2249"/>
      <c r="AJ334" s="2249"/>
      <c r="AK334" s="2249"/>
      <c r="AL334" s="2249"/>
      <c r="AM334" s="2249"/>
      <c r="AN334" s="2251"/>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row>
    <row r="335" spans="1:247" ht="25.5" x14ac:dyDescent="0.25">
      <c r="A335" s="2268" t="str">
        <f>IF(A289="","",A289)</f>
        <v>LOLA5J70</v>
      </c>
      <c r="B335" s="2268" t="s">
        <v>655</v>
      </c>
      <c r="C335" s="2340" t="s">
        <v>656</v>
      </c>
      <c r="D335" s="2268" t="str">
        <f t="shared" ref="D335:H337" si="175">IF(D289="","",D289)</f>
        <v/>
      </c>
      <c r="E335" s="2268" t="str">
        <f t="shared" si="175"/>
        <v>BLOC / CHAPEAU</v>
      </c>
      <c r="F335" s="2268" t="str">
        <f t="shared" si="175"/>
        <v/>
      </c>
      <c r="G335" s="2268" t="str">
        <f t="shared" si="175"/>
        <v/>
      </c>
      <c r="H335" s="2268" t="str">
        <f t="shared" si="175"/>
        <v/>
      </c>
      <c r="I335" s="2224"/>
      <c r="J335" s="2224"/>
      <c r="K335" s="2268" t="str">
        <f t="shared" ref="K335:AN337" si="176">IF(K289="","",K289)</f>
        <v/>
      </c>
      <c r="L335" s="2268" t="str">
        <f t="shared" si="176"/>
        <v/>
      </c>
      <c r="M335" s="2268" t="str">
        <f t="shared" si="176"/>
        <v/>
      </c>
      <c r="N335" s="2268" t="str">
        <f t="shared" si="176"/>
        <v/>
      </c>
      <c r="O335" s="2519"/>
      <c r="P335" s="2268" t="str">
        <f t="shared" ref="P335" si="177">IF(P289="","",P289)</f>
        <v/>
      </c>
      <c r="Q335" s="2268" t="str">
        <f t="shared" si="176"/>
        <v/>
      </c>
      <c r="R335" s="2268" t="str">
        <f t="shared" ref="R335" si="178">IF(R289="","",R289)</f>
        <v/>
      </c>
      <c r="S335" s="2268" t="str">
        <f t="shared" si="176"/>
        <v/>
      </c>
      <c r="T335" s="483"/>
      <c r="U335" s="484"/>
      <c r="V335" s="2268" t="str">
        <f t="shared" si="176"/>
        <v/>
      </c>
      <c r="W335" s="2268" t="str">
        <f t="shared" si="176"/>
        <v/>
      </c>
      <c r="X335" s="2268" t="str">
        <f t="shared" si="176"/>
        <v/>
      </c>
      <c r="Y335" s="2268" t="str">
        <f t="shared" si="176"/>
        <v/>
      </c>
      <c r="Z335" s="2268" t="str">
        <f t="shared" si="176"/>
        <v/>
      </c>
      <c r="AA335" s="2268" t="str">
        <f t="shared" si="176"/>
        <v/>
      </c>
      <c r="AB335" s="2268" t="str">
        <f t="shared" si="176"/>
        <v/>
      </c>
      <c r="AC335" s="2268" t="str">
        <f t="shared" si="176"/>
        <v/>
      </c>
      <c r="AD335" s="483"/>
      <c r="AE335" s="484"/>
      <c r="AF335" s="2268" t="str">
        <f t="shared" si="176"/>
        <v/>
      </c>
      <c r="AG335" s="2268" t="str">
        <f t="shared" si="176"/>
        <v/>
      </c>
      <c r="AH335" s="2268" t="str">
        <f t="shared" si="176"/>
        <v/>
      </c>
      <c r="AI335" s="2268" t="str">
        <f t="shared" si="176"/>
        <v/>
      </c>
      <c r="AJ335" s="2268" t="str">
        <f t="shared" si="176"/>
        <v/>
      </c>
      <c r="AK335" s="2268" t="str">
        <f t="shared" si="176"/>
        <v/>
      </c>
      <c r="AL335" s="2268" t="str">
        <f t="shared" si="176"/>
        <v/>
      </c>
      <c r="AM335" s="2268" t="str">
        <f t="shared" si="176"/>
        <v/>
      </c>
      <c r="AN335" s="2268" t="str">
        <f t="shared" si="176"/>
        <v/>
      </c>
      <c r="HK335" s="2"/>
      <c r="HL335" s="2"/>
      <c r="HM335" s="2"/>
      <c r="HN335" s="2"/>
      <c r="HO335" s="2"/>
      <c r="HP335" s="2"/>
      <c r="HQ335" s="2"/>
      <c r="HR335" s="2"/>
      <c r="HS335" s="2"/>
    </row>
    <row r="336" spans="1:247" ht="38.25" x14ac:dyDescent="0.25">
      <c r="A336" s="2263"/>
      <c r="B336" s="2213" t="str">
        <f t="shared" ref="B336:C337" si="179">IF(B290="","",B290)</f>
        <v>LLA5J7A</v>
      </c>
      <c r="C336" s="2341" t="str">
        <f t="shared" si="179"/>
        <v>Droit des affaires internationales</v>
      </c>
      <c r="D336" s="2213" t="str">
        <f t="shared" si="175"/>
        <v>LOL5B9H
LOL5C9D
LOL5J7A1</v>
      </c>
      <c r="E336" s="2215" t="str">
        <f t="shared" si="175"/>
        <v>UE spécialisation</v>
      </c>
      <c r="F336" s="1010" t="s">
        <v>660</v>
      </c>
      <c r="G336" s="2416" t="str">
        <f t="shared" si="175"/>
        <v>LEA</v>
      </c>
      <c r="H336" s="2217"/>
      <c r="I336" s="254">
        <v>3</v>
      </c>
      <c r="J336" s="2146">
        <v>3</v>
      </c>
      <c r="K336" s="254" t="str">
        <f t="shared" si="176"/>
        <v>GALLET Elodie</v>
      </c>
      <c r="L336" s="254">
        <f t="shared" si="176"/>
        <v>11</v>
      </c>
      <c r="M336" s="254" t="str">
        <f t="shared" si="176"/>
        <v/>
      </c>
      <c r="N336" s="2572">
        <f t="shared" si="176"/>
        <v>10</v>
      </c>
      <c r="O336" s="2569"/>
      <c r="P336" s="2574">
        <f t="shared" ref="P336" si="180">IF(P290="","",P290)</f>
        <v>10</v>
      </c>
      <c r="Q336" s="2574"/>
      <c r="R336" s="2576" t="str">
        <f t="shared" ref="R336" si="181">IF(R290="","",R290)</f>
        <v/>
      </c>
      <c r="S336" s="2230" t="str">
        <f t="shared" si="176"/>
        <v/>
      </c>
      <c r="T336" s="1117" t="str">
        <f t="shared" si="176"/>
        <v/>
      </c>
      <c r="U336" s="2659" t="str">
        <f t="shared" si="176"/>
        <v/>
      </c>
      <c r="V336" s="2402">
        <f t="shared" si="176"/>
        <v>1</v>
      </c>
      <c r="W336" s="331" t="str">
        <f t="shared" si="176"/>
        <v>CC</v>
      </c>
      <c r="X336" s="331" t="str">
        <f t="shared" si="176"/>
        <v>écrit et oral</v>
      </c>
      <c r="Y336" s="331" t="str">
        <f t="shared" si="176"/>
        <v>2h00</v>
      </c>
      <c r="Z336" s="742">
        <f t="shared" si="176"/>
        <v>1</v>
      </c>
      <c r="AA336" s="743" t="str">
        <f t="shared" si="176"/>
        <v>CT</v>
      </c>
      <c r="AB336" s="742" t="str">
        <f t="shared" si="176"/>
        <v>oral</v>
      </c>
      <c r="AC336" s="1017" t="str">
        <f t="shared" si="176"/>
        <v>15 min</v>
      </c>
      <c r="AD336" s="1117" t="str">
        <f t="shared" ref="AD336:AD337" si="182">IF(AD291="","",AD291)</f>
        <v/>
      </c>
      <c r="AE336" s="232" t="str">
        <f t="shared" ref="AE336:AE337" si="183">IF(AD336="","",+AD336)</f>
        <v/>
      </c>
      <c r="AF336" s="2402">
        <f t="shared" si="176"/>
        <v>1</v>
      </c>
      <c r="AG336" s="1016" t="str">
        <f t="shared" si="176"/>
        <v>CT</v>
      </c>
      <c r="AH336" s="1016" t="str">
        <f t="shared" si="176"/>
        <v>oral</v>
      </c>
      <c r="AI336" s="291" t="str">
        <f t="shared" si="176"/>
        <v>15 min</v>
      </c>
      <c r="AJ336" s="742">
        <f t="shared" si="176"/>
        <v>1</v>
      </c>
      <c r="AK336" s="1017" t="str">
        <f t="shared" si="176"/>
        <v>CT</v>
      </c>
      <c r="AL336" s="1017" t="str">
        <f t="shared" si="176"/>
        <v>oral</v>
      </c>
      <c r="AM336" s="1017" t="str">
        <f t="shared" si="176"/>
        <v>15 min</v>
      </c>
      <c r="AN336" s="258" t="str">
        <f t="shared" si="176"/>
        <v>Ce cours portera sur les sources du droit des affaires internationales,les divers instruments d'uniformisation du droit (hard law et soft law - règlements européens, OMC, accords internationaux, lex mercatoria, etc…), ainsi que susr la résolution des litiges.</v>
      </c>
    </row>
    <row r="337" spans="1:246" ht="52.5" customHeight="1" x14ac:dyDescent="0.25">
      <c r="A337" s="220"/>
      <c r="B337" s="259" t="str">
        <f t="shared" si="179"/>
        <v>LLA5J7B</v>
      </c>
      <c r="C337" s="1018" t="str">
        <f t="shared" si="179"/>
        <v>Introduction au  commerce international</v>
      </c>
      <c r="D337" s="2296" t="str">
        <f t="shared" si="175"/>
        <v>LOL5B9I
LOL5C9E
LOL5J7A2</v>
      </c>
      <c r="E337" s="2214" t="str">
        <f t="shared" si="175"/>
        <v>UE spécialisation</v>
      </c>
      <c r="F337" s="1010" t="s">
        <v>660</v>
      </c>
      <c r="G337" s="2262" t="str">
        <f t="shared" si="175"/>
        <v>LEA</v>
      </c>
      <c r="H337" s="2234"/>
      <c r="I337" s="2214">
        <v>3</v>
      </c>
      <c r="J337" s="2401">
        <v>3</v>
      </c>
      <c r="K337" s="581" t="str">
        <f t="shared" si="176"/>
        <v>NOEL Isabelle</v>
      </c>
      <c r="L337" s="581" t="str">
        <f t="shared" si="176"/>
        <v>06</v>
      </c>
      <c r="M337" s="581" t="str">
        <f t="shared" si="176"/>
        <v/>
      </c>
      <c r="N337" s="2561">
        <f t="shared" si="176"/>
        <v>20</v>
      </c>
      <c r="O337" s="2564"/>
      <c r="P337" s="2565" t="str">
        <f t="shared" ref="P337" si="184">IF(P291="","",P291)</f>
        <v/>
      </c>
      <c r="Q337" s="2565" t="str">
        <f t="shared" si="176"/>
        <v/>
      </c>
      <c r="R337" s="2576" t="str">
        <f t="shared" ref="R337" si="185">IF(R291="","",R291)</f>
        <v/>
      </c>
      <c r="S337" s="2230" t="str">
        <f t="shared" si="176"/>
        <v/>
      </c>
      <c r="T337" s="1117" t="str">
        <f t="shared" si="176"/>
        <v/>
      </c>
      <c r="U337" s="2659" t="str">
        <f t="shared" si="176"/>
        <v/>
      </c>
      <c r="V337" s="2402">
        <f t="shared" si="176"/>
        <v>1</v>
      </c>
      <c r="W337" s="697" t="str">
        <f t="shared" si="176"/>
        <v>CT</v>
      </c>
      <c r="X337" s="331" t="str">
        <f t="shared" si="176"/>
        <v>écrit</v>
      </c>
      <c r="Y337" s="331" t="str">
        <f t="shared" si="176"/>
        <v>2h00</v>
      </c>
      <c r="Z337" s="742">
        <f t="shared" si="176"/>
        <v>1</v>
      </c>
      <c r="AA337" s="743" t="str">
        <f t="shared" si="176"/>
        <v>CT</v>
      </c>
      <c r="AB337" s="742" t="str">
        <f t="shared" si="176"/>
        <v>écrit</v>
      </c>
      <c r="AC337" s="1017" t="str">
        <f t="shared" si="176"/>
        <v>2h00</v>
      </c>
      <c r="AD337" s="1117" t="str">
        <f t="shared" si="182"/>
        <v/>
      </c>
      <c r="AE337" s="232" t="str">
        <f t="shared" si="183"/>
        <v/>
      </c>
      <c r="AF337" s="2402">
        <f t="shared" si="176"/>
        <v>1</v>
      </c>
      <c r="AG337" s="1016" t="str">
        <f t="shared" si="176"/>
        <v>CT</v>
      </c>
      <c r="AH337" s="1016" t="str">
        <f t="shared" si="176"/>
        <v>écrit</v>
      </c>
      <c r="AI337" s="291" t="str">
        <f t="shared" si="176"/>
        <v>2h00</v>
      </c>
      <c r="AJ337" s="742">
        <f t="shared" si="176"/>
        <v>1</v>
      </c>
      <c r="AK337" s="1017" t="str">
        <f t="shared" si="176"/>
        <v>CT</v>
      </c>
      <c r="AL337" s="1017" t="str">
        <f t="shared" si="176"/>
        <v>écrit</v>
      </c>
      <c r="AM337" s="1017" t="str">
        <f t="shared" si="176"/>
        <v>2h00</v>
      </c>
      <c r="AN337" s="640" t="str">
        <f t="shared" si="176"/>
        <v>Les concepts, outils et méthodes de travail assurant à l'entreprise son développement commercial à l'international sont abordés au travers de cas concrets :
- la démarche marketing à l'international
- le diagnostic des marchés étrangers
- la démarche de prospection des marchés étrangers.</v>
      </c>
    </row>
    <row r="338" spans="1:246" ht="30.75" customHeight="1" x14ac:dyDescent="0.25">
      <c r="A338" s="309" t="s">
        <v>820</v>
      </c>
      <c r="B338" s="309" t="s">
        <v>821</v>
      </c>
      <c r="C338" s="310" t="s">
        <v>669</v>
      </c>
      <c r="D338" s="2241" t="s">
        <v>822</v>
      </c>
      <c r="E338" s="2242" t="s">
        <v>144</v>
      </c>
      <c r="F338" s="2242"/>
      <c r="G338" s="2243"/>
      <c r="H338" s="2244"/>
      <c r="I338" s="2245">
        <f>+I340+I341</f>
        <v>6</v>
      </c>
      <c r="J338" s="2245">
        <f>+J340+J341</f>
        <v>6</v>
      </c>
      <c r="K338" s="2246"/>
      <c r="L338" s="2246"/>
      <c r="M338" s="2246"/>
      <c r="N338" s="2247"/>
      <c r="O338" s="2518"/>
      <c r="P338" s="2247"/>
      <c r="Q338" s="2247"/>
      <c r="R338" s="2247"/>
      <c r="S338" s="2247"/>
      <c r="T338" s="317"/>
      <c r="U338" s="318"/>
      <c r="V338" s="2248"/>
      <c r="W338" s="2248"/>
      <c r="X338" s="2249"/>
      <c r="Y338" s="2250"/>
      <c r="Z338" s="2249"/>
      <c r="AA338" s="2249"/>
      <c r="AB338" s="2249"/>
      <c r="AC338" s="2249"/>
      <c r="AD338" s="324"/>
      <c r="AE338" s="325"/>
      <c r="AF338" s="2249"/>
      <c r="AG338" s="2249"/>
      <c r="AH338" s="2249"/>
      <c r="AI338" s="2249"/>
      <c r="AJ338" s="2249"/>
      <c r="AK338" s="2249"/>
      <c r="AL338" s="2249"/>
      <c r="AM338" s="2249"/>
      <c r="AN338" s="2251"/>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row>
    <row r="339" spans="1:246" ht="28.5" customHeight="1" x14ac:dyDescent="0.25">
      <c r="A339" s="2268" t="str">
        <f>IF(A293="","",A293)</f>
        <v>LOLA5H01</v>
      </c>
      <c r="B339" s="2268" t="s">
        <v>672</v>
      </c>
      <c r="C339" s="2340" t="s">
        <v>673</v>
      </c>
      <c r="D339" s="2268" t="str">
        <f t="shared" ref="D339:AN340" si="186">IF(D293="","",D293)</f>
        <v/>
      </c>
      <c r="E339" s="2268" t="str">
        <f t="shared" si="186"/>
        <v>BLOC / CHAPEAU</v>
      </c>
      <c r="F339" s="2268" t="str">
        <f t="shared" si="186"/>
        <v/>
      </c>
      <c r="G339" s="2268" t="str">
        <f t="shared" si="186"/>
        <v>SDL</v>
      </c>
      <c r="H339" s="2268" t="str">
        <f t="shared" si="186"/>
        <v/>
      </c>
      <c r="I339" s="2268" t="str">
        <f t="shared" si="186"/>
        <v/>
      </c>
      <c r="J339" s="2268" t="str">
        <f t="shared" si="186"/>
        <v/>
      </c>
      <c r="K339" s="2268" t="str">
        <f t="shared" si="186"/>
        <v/>
      </c>
      <c r="L339" s="2268" t="str">
        <f t="shared" si="186"/>
        <v/>
      </c>
      <c r="M339" s="2268" t="str">
        <f t="shared" si="186"/>
        <v/>
      </c>
      <c r="N339" s="2268" t="str">
        <f t="shared" si="186"/>
        <v/>
      </c>
      <c r="O339" s="2519"/>
      <c r="P339" s="2268" t="str">
        <f t="shared" ref="P339" si="187">IF(P293="","",P293)</f>
        <v/>
      </c>
      <c r="Q339" s="2268" t="str">
        <f t="shared" si="186"/>
        <v/>
      </c>
      <c r="R339" s="2268" t="str">
        <f t="shared" ref="R339" si="188">IF(R293="","",R293)</f>
        <v/>
      </c>
      <c r="S339" s="2268" t="str">
        <f t="shared" si="186"/>
        <v/>
      </c>
      <c r="T339" s="483"/>
      <c r="U339" s="484"/>
      <c r="V339" s="2268" t="str">
        <f t="shared" si="186"/>
        <v/>
      </c>
      <c r="W339" s="2268" t="str">
        <f t="shared" si="186"/>
        <v/>
      </c>
      <c r="X339" s="2268" t="str">
        <f t="shared" si="186"/>
        <v/>
      </c>
      <c r="Y339" s="2268" t="str">
        <f t="shared" si="186"/>
        <v/>
      </c>
      <c r="Z339" s="2268" t="str">
        <f t="shared" si="186"/>
        <v/>
      </c>
      <c r="AA339" s="2268" t="str">
        <f t="shared" si="186"/>
        <v/>
      </c>
      <c r="AB339" s="2268" t="str">
        <f t="shared" si="186"/>
        <v/>
      </c>
      <c r="AC339" s="2268" t="str">
        <f t="shared" si="186"/>
        <v/>
      </c>
      <c r="AD339" s="483"/>
      <c r="AE339" s="484"/>
      <c r="AF339" s="2268" t="str">
        <f t="shared" si="186"/>
        <v/>
      </c>
      <c r="AG339" s="2268" t="str">
        <f t="shared" si="186"/>
        <v/>
      </c>
      <c r="AH339" s="2268" t="str">
        <f t="shared" si="186"/>
        <v/>
      </c>
      <c r="AI339" s="2268" t="str">
        <f t="shared" si="186"/>
        <v/>
      </c>
      <c r="AJ339" s="2268" t="str">
        <f t="shared" si="186"/>
        <v/>
      </c>
      <c r="AK339" s="2268" t="str">
        <f t="shared" si="186"/>
        <v/>
      </c>
      <c r="AL339" s="2268" t="str">
        <f t="shared" si="186"/>
        <v/>
      </c>
      <c r="AM339" s="2268" t="str">
        <f t="shared" si="186"/>
        <v/>
      </c>
      <c r="AN339" s="2268" t="str">
        <f t="shared" si="186"/>
        <v/>
      </c>
      <c r="HK339" s="2"/>
      <c r="HL339" s="2"/>
      <c r="HM339" s="2"/>
      <c r="HN339" s="2"/>
      <c r="HO339" s="2"/>
      <c r="HP339" s="2"/>
      <c r="HQ339" s="2"/>
      <c r="HR339" s="2"/>
      <c r="HS339" s="2"/>
    </row>
    <row r="340" spans="1:246" ht="60.75" customHeight="1" x14ac:dyDescent="0.25">
      <c r="A340" s="2263"/>
      <c r="B340" s="2213" t="str">
        <f>IF(B294="","",B294)</f>
        <v>LLA5H7B</v>
      </c>
      <c r="C340" s="2341" t="str">
        <f>IF(C294="","",C294)</f>
        <v>Histoire des méthodologies S5 SDL</v>
      </c>
      <c r="D340" s="2213" t="str">
        <f>IF(D294="","",D294)</f>
        <v>LOL5B7G
LOL5C6B
LOL5H8B
LOL5J9B</v>
      </c>
      <c r="E340" s="2215" t="s">
        <v>149</v>
      </c>
      <c r="F340" s="2664" t="s">
        <v>1322</v>
      </c>
      <c r="G340" s="2227" t="str">
        <f>IF(G294="","",G294)</f>
        <v>SDL</v>
      </c>
      <c r="H340" s="2217" t="str">
        <f>IF(H294="","",H294)</f>
        <v/>
      </c>
      <c r="I340" s="254">
        <v>3</v>
      </c>
      <c r="J340" s="2146">
        <v>3</v>
      </c>
      <c r="K340" s="254" t="str">
        <f t="shared" si="186"/>
        <v>SKROVEC Marie</v>
      </c>
      <c r="L340" s="254" t="str">
        <f t="shared" si="186"/>
        <v>07</v>
      </c>
      <c r="M340" s="254" t="str">
        <f t="shared" si="186"/>
        <v/>
      </c>
      <c r="N340" s="2328" t="str">
        <f t="shared" si="186"/>
        <v/>
      </c>
      <c r="O340" s="2522"/>
      <c r="P340" s="280">
        <f t="shared" ref="P340" si="189">IF(P294="","",P294)</f>
        <v>24</v>
      </c>
      <c r="Q340" s="280"/>
      <c r="R340" s="2230" t="str">
        <f t="shared" ref="R340" si="190">IF(R294="","",R294)</f>
        <v/>
      </c>
      <c r="S340" s="2230" t="str">
        <f t="shared" si="186"/>
        <v/>
      </c>
      <c r="T340" s="1117" t="str">
        <f t="shared" si="186"/>
        <v/>
      </c>
      <c r="U340" s="2659" t="str">
        <f t="shared" si="186"/>
        <v/>
      </c>
      <c r="V340" s="2402">
        <f t="shared" si="186"/>
        <v>1</v>
      </c>
      <c r="W340" s="331" t="str">
        <f t="shared" si="186"/>
        <v>CC</v>
      </c>
      <c r="X340" s="697" t="str">
        <f t="shared" si="186"/>
        <v>Ecrit + oral</v>
      </c>
      <c r="Y340" s="331" t="str">
        <f t="shared" si="186"/>
        <v/>
      </c>
      <c r="Z340" s="742">
        <f t="shared" si="186"/>
        <v>1</v>
      </c>
      <c r="AA340" s="743" t="str">
        <f t="shared" si="186"/>
        <v>CT</v>
      </c>
      <c r="AB340" s="698" t="str">
        <f t="shared" si="186"/>
        <v>Ecrit</v>
      </c>
      <c r="AC340" s="591" t="str">
        <f t="shared" si="186"/>
        <v>2h00</v>
      </c>
      <c r="AD340" s="1117" t="str">
        <f t="shared" ref="AD340" si="191">IF(AD295="","",AD295)</f>
        <v/>
      </c>
      <c r="AE340" s="232" t="str">
        <f>IF(AD340="","",+AD340)</f>
        <v/>
      </c>
      <c r="AF340" s="2402">
        <f t="shared" si="186"/>
        <v>1</v>
      </c>
      <c r="AG340" s="1016" t="str">
        <f t="shared" si="186"/>
        <v>CT</v>
      </c>
      <c r="AH340" s="591" t="str">
        <f t="shared" si="186"/>
        <v>écrit</v>
      </c>
      <c r="AI340" s="697" t="str">
        <f t="shared" si="186"/>
        <v>2h00</v>
      </c>
      <c r="AJ340" s="742">
        <f t="shared" si="186"/>
        <v>1</v>
      </c>
      <c r="AK340" s="1017" t="str">
        <f t="shared" si="186"/>
        <v>CT</v>
      </c>
      <c r="AL340" s="591" t="str">
        <f t="shared" si="186"/>
        <v>écrit</v>
      </c>
      <c r="AM340" s="591" t="str">
        <f t="shared" si="186"/>
        <v>2h00</v>
      </c>
      <c r="AN340" s="258" t="str">
        <f t="shared" si="186"/>
        <v>Ce cours retrace l'histoire des méthodologies de l'enseignement des langues étrangères en générl et du FLE en particulier depuis les méthodes traditionnelles (antérieures à la méthode directe) jusqu'à l'approche communicative et actionnelle ; des unités didactiques relevant de ces courants sont analysées.</v>
      </c>
    </row>
    <row r="341" spans="1:246" ht="39.75" customHeight="1" x14ac:dyDescent="0.25">
      <c r="A341" s="202" t="str">
        <f>IF(A295="","",A295)</f>
        <v>LCLA5H05</v>
      </c>
      <c r="B341" s="202" t="s">
        <v>680</v>
      </c>
      <c r="C341" s="203" t="s">
        <v>681</v>
      </c>
      <c r="D341" s="2219"/>
      <c r="E341" s="2220" t="s">
        <v>118</v>
      </c>
      <c r="F341" s="2221"/>
      <c r="G341" s="2219" t="s">
        <v>180</v>
      </c>
      <c r="H341" s="2223" t="s">
        <v>469</v>
      </c>
      <c r="I341" s="2224">
        <v>3</v>
      </c>
      <c r="J341" s="2224">
        <v>3</v>
      </c>
      <c r="K341" s="2225"/>
      <c r="L341" s="2225"/>
      <c r="M341" s="2224"/>
      <c r="N341" s="211"/>
      <c r="O341" s="2526"/>
      <c r="P341" s="211"/>
      <c r="Q341" s="211"/>
      <c r="R341" s="211"/>
      <c r="S341" s="211"/>
      <c r="T341" s="213"/>
      <c r="U341" s="214"/>
      <c r="V341" s="211"/>
      <c r="W341" s="211"/>
      <c r="X341" s="211"/>
      <c r="Y341" s="211"/>
      <c r="Z341" s="211"/>
      <c r="AA341" s="211"/>
      <c r="AB341" s="211"/>
      <c r="AC341" s="211"/>
      <c r="AD341" s="213"/>
      <c r="AE341" s="214"/>
      <c r="AF341" s="211"/>
      <c r="AG341" s="211"/>
      <c r="AH341" s="211"/>
      <c r="AI341" s="211"/>
      <c r="AJ341" s="211"/>
      <c r="AK341" s="211"/>
      <c r="AL341" s="211"/>
      <c r="AM341" s="211"/>
      <c r="AN341" s="211"/>
      <c r="HK341" s="2"/>
      <c r="HL341" s="2"/>
      <c r="HM341" s="2"/>
      <c r="HN341" s="2"/>
      <c r="HO341" s="2"/>
      <c r="HP341" s="2"/>
      <c r="HQ341" s="2"/>
      <c r="HR341" s="2"/>
      <c r="HS341" s="2"/>
    </row>
    <row r="342" spans="1:246" ht="51" x14ac:dyDescent="0.25">
      <c r="A342" s="220"/>
      <c r="B342" s="2213" t="str">
        <f t="shared" ref="B342:G343" si="192">IF(B296="","",B296)</f>
        <v>LLA5H7A1</v>
      </c>
      <c r="C342" s="2341" t="str">
        <f t="shared" si="192"/>
        <v>Langue nouvelle 1 Serbo-Croate</v>
      </c>
      <c r="D342" s="2213" t="str">
        <f t="shared" si="192"/>
        <v>LOL5B7K
LOL5C6H
LOL5H8H
LOL5J9I</v>
      </c>
      <c r="E342" s="2215" t="str">
        <f t="shared" si="192"/>
        <v>UE spécialisation</v>
      </c>
      <c r="F342" s="2664" t="s">
        <v>1322</v>
      </c>
      <c r="G342" s="2227" t="str">
        <f t="shared" si="192"/>
        <v>SDL</v>
      </c>
      <c r="H342" s="2217"/>
      <c r="I342" s="254">
        <v>3</v>
      </c>
      <c r="J342" s="2146">
        <v>3</v>
      </c>
      <c r="K342" s="254" t="str">
        <f t="shared" ref="K342:AO343" si="193">IF(K296="","",K296)</f>
        <v>RAICKOVIC Luka</v>
      </c>
      <c r="L342" s="254">
        <f t="shared" si="193"/>
        <v>13</v>
      </c>
      <c r="M342" s="254" t="str">
        <f t="shared" si="193"/>
        <v/>
      </c>
      <c r="N342" s="2572" t="str">
        <f t="shared" si="193"/>
        <v/>
      </c>
      <c r="O342" s="2569"/>
      <c r="P342" s="255">
        <f t="shared" ref="P342" si="194">IF(P296="","",P296)</f>
        <v>24</v>
      </c>
      <c r="Q342" s="255"/>
      <c r="R342" s="2230" t="str">
        <f t="shared" ref="R342" si="195">IF(R296="","",R296)</f>
        <v/>
      </c>
      <c r="S342" s="2230" t="str">
        <f t="shared" si="193"/>
        <v/>
      </c>
      <c r="T342" s="1117" t="str">
        <f t="shared" si="193"/>
        <v/>
      </c>
      <c r="U342" s="2659" t="str">
        <f t="shared" si="193"/>
        <v/>
      </c>
      <c r="V342" s="2402">
        <f t="shared" si="193"/>
        <v>1</v>
      </c>
      <c r="W342" s="331" t="str">
        <f t="shared" si="193"/>
        <v>CC</v>
      </c>
      <c r="X342" s="331" t="str">
        <f t="shared" si="193"/>
        <v/>
      </c>
      <c r="Y342" s="331" t="str">
        <f t="shared" si="193"/>
        <v/>
      </c>
      <c r="Z342" s="742">
        <f t="shared" si="193"/>
        <v>1</v>
      </c>
      <c r="AA342" s="743" t="str">
        <f t="shared" si="193"/>
        <v>CT</v>
      </c>
      <c r="AB342" s="742" t="str">
        <f t="shared" si="193"/>
        <v>Oral</v>
      </c>
      <c r="AC342" s="1017" t="str">
        <f t="shared" si="193"/>
        <v>15-20 min</v>
      </c>
      <c r="AD342" s="1117" t="str">
        <f t="shared" ref="AD342:AD343" si="196">IF(AD297="","",AD297)</f>
        <v/>
      </c>
      <c r="AE342" s="232" t="str">
        <f t="shared" ref="AE342:AE343" si="197">IF(AD342="","",+AD342)</f>
        <v/>
      </c>
      <c r="AF342" s="2402">
        <f t="shared" si="193"/>
        <v>1</v>
      </c>
      <c r="AG342" s="1016" t="str">
        <f t="shared" si="193"/>
        <v>CT</v>
      </c>
      <c r="AH342" s="1016" t="str">
        <f t="shared" si="193"/>
        <v>Oral</v>
      </c>
      <c r="AI342" s="291" t="str">
        <f t="shared" si="193"/>
        <v>15-20 min</v>
      </c>
      <c r="AJ342" s="742">
        <f t="shared" si="193"/>
        <v>1</v>
      </c>
      <c r="AK342" s="1017" t="str">
        <f t="shared" si="193"/>
        <v>CT</v>
      </c>
      <c r="AL342" s="1017" t="str">
        <f t="shared" si="193"/>
        <v>Oral</v>
      </c>
      <c r="AM342" s="1017" t="str">
        <f t="shared" si="193"/>
        <v>15-20 min</v>
      </c>
      <c r="AN342" s="258" t="str">
        <f t="shared" si="193"/>
        <v>Il s'aagit d'une introduction à une langue nouvelle inconnue typologiquement éloignée du français. Cet enseignement donnera lieu dans le cadre de l'UE Didactique du FLE et stage à la réalisation d'un carnet d'apprentissage.</v>
      </c>
      <c r="AO342" s="1" t="str">
        <f t="shared" si="193"/>
        <v/>
      </c>
    </row>
    <row r="343" spans="1:246" ht="51" x14ac:dyDescent="0.25">
      <c r="A343" s="220"/>
      <c r="B343" s="2213" t="str">
        <f t="shared" si="192"/>
        <v>LLA5H7A2</v>
      </c>
      <c r="C343" s="2341" t="str">
        <f t="shared" si="192"/>
        <v>Langue nouvelle 2 Polonais</v>
      </c>
      <c r="D343" s="2213" t="str">
        <f t="shared" si="192"/>
        <v>LOL5B7L
LOL5C6I
LOL5H8I
LOL5J9J</v>
      </c>
      <c r="E343" s="2215" t="str">
        <f t="shared" si="192"/>
        <v>UE spécialisation</v>
      </c>
      <c r="F343" s="2664" t="s">
        <v>1322</v>
      </c>
      <c r="G343" s="2227" t="str">
        <f t="shared" si="192"/>
        <v>SDL</v>
      </c>
      <c r="H343" s="2217"/>
      <c r="I343" s="254">
        <v>3</v>
      </c>
      <c r="J343" s="2146">
        <v>3</v>
      </c>
      <c r="K343" s="254" t="str">
        <f t="shared" si="193"/>
        <v>DE STAMPA Sylwia</v>
      </c>
      <c r="L343" s="254">
        <f t="shared" si="193"/>
        <v>13</v>
      </c>
      <c r="M343" s="254" t="str">
        <f t="shared" si="193"/>
        <v/>
      </c>
      <c r="N343" s="2572" t="str">
        <f t="shared" si="193"/>
        <v/>
      </c>
      <c r="O343" s="2569"/>
      <c r="P343" s="255">
        <f t="shared" ref="P343" si="198">IF(P297="","",P297)</f>
        <v>24</v>
      </c>
      <c r="Q343" s="255"/>
      <c r="R343" s="2230" t="str">
        <f t="shared" ref="R343" si="199">IF(R297="","",R297)</f>
        <v/>
      </c>
      <c r="S343" s="2230" t="str">
        <f t="shared" si="193"/>
        <v/>
      </c>
      <c r="T343" s="1117" t="str">
        <f t="shared" si="193"/>
        <v/>
      </c>
      <c r="U343" s="2659" t="str">
        <f t="shared" si="193"/>
        <v/>
      </c>
      <c r="V343" s="2402">
        <f t="shared" si="193"/>
        <v>1</v>
      </c>
      <c r="W343" s="331" t="str">
        <f t="shared" si="193"/>
        <v>CC</v>
      </c>
      <c r="X343" s="331" t="str">
        <f t="shared" si="193"/>
        <v/>
      </c>
      <c r="Y343" s="331" t="str">
        <f t="shared" si="193"/>
        <v/>
      </c>
      <c r="Z343" s="742">
        <f t="shared" si="193"/>
        <v>1</v>
      </c>
      <c r="AA343" s="743" t="str">
        <f t="shared" si="193"/>
        <v>CT</v>
      </c>
      <c r="AB343" s="742" t="str">
        <f t="shared" si="193"/>
        <v>Oral</v>
      </c>
      <c r="AC343" s="1017" t="str">
        <f t="shared" si="193"/>
        <v>15-20 min</v>
      </c>
      <c r="AD343" s="1117" t="str">
        <f t="shared" si="196"/>
        <v/>
      </c>
      <c r="AE343" s="232" t="str">
        <f t="shared" si="197"/>
        <v/>
      </c>
      <c r="AF343" s="2402">
        <f t="shared" si="193"/>
        <v>1</v>
      </c>
      <c r="AG343" s="1016" t="str">
        <f t="shared" si="193"/>
        <v>CT</v>
      </c>
      <c r="AH343" s="1016" t="str">
        <f t="shared" si="193"/>
        <v>Oral</v>
      </c>
      <c r="AI343" s="291" t="str">
        <f t="shared" si="193"/>
        <v>15-20 min</v>
      </c>
      <c r="AJ343" s="742">
        <f t="shared" si="193"/>
        <v>1</v>
      </c>
      <c r="AK343" s="1017" t="str">
        <f t="shared" si="193"/>
        <v>CT</v>
      </c>
      <c r="AL343" s="1017" t="str">
        <f t="shared" si="193"/>
        <v>Oral</v>
      </c>
      <c r="AM343" s="1017" t="str">
        <f t="shared" si="193"/>
        <v>15-20 min</v>
      </c>
      <c r="AN343" s="258" t="str">
        <f t="shared" si="193"/>
        <v>Il s'aagit d'une introduction à une langue nouvelle inconnue typologiquement éloignée du français. Cet enseignement donnera lieu dans le cadre de l'UE Didactique du FLE et stage à la réalisation d'un carnet d'apprentissage.</v>
      </c>
      <c r="AO343" s="1" t="str">
        <f t="shared" si="193"/>
        <v/>
      </c>
    </row>
    <row r="344" spans="1:246" ht="30.75" customHeight="1" x14ac:dyDescent="0.25">
      <c r="A344" s="309" t="s">
        <v>823</v>
      </c>
      <c r="B344" s="309" t="s">
        <v>824</v>
      </c>
      <c r="C344" s="310" t="s">
        <v>694</v>
      </c>
      <c r="D344" s="2241" t="s">
        <v>825</v>
      </c>
      <c r="E344" s="2242" t="s">
        <v>144</v>
      </c>
      <c r="F344" s="2242"/>
      <c r="G344" s="2243"/>
      <c r="H344" s="2244"/>
      <c r="I344" s="2245">
        <f>+I346+I347</f>
        <v>6</v>
      </c>
      <c r="J344" s="2245">
        <f>+J346+J347</f>
        <v>6</v>
      </c>
      <c r="K344" s="2246"/>
      <c r="L344" s="2246"/>
      <c r="M344" s="2246"/>
      <c r="N344" s="2247"/>
      <c r="O344" s="2518"/>
      <c r="P344" s="2247"/>
      <c r="Q344" s="2247"/>
      <c r="R344" s="2247"/>
      <c r="S344" s="2247"/>
      <c r="T344" s="317"/>
      <c r="U344" s="318"/>
      <c r="V344" s="2248"/>
      <c r="W344" s="2248"/>
      <c r="X344" s="2249"/>
      <c r="Y344" s="2250"/>
      <c r="Z344" s="2249"/>
      <c r="AA344" s="2249"/>
      <c r="AB344" s="2249"/>
      <c r="AC344" s="2249"/>
      <c r="AD344" s="324"/>
      <c r="AE344" s="325"/>
      <c r="AF344" s="2249"/>
      <c r="AG344" s="2249"/>
      <c r="AH344" s="2249"/>
      <c r="AI344" s="2249"/>
      <c r="AJ344" s="2249"/>
      <c r="AK344" s="2249"/>
      <c r="AL344" s="2249"/>
      <c r="AM344" s="2249"/>
      <c r="AN344" s="2251"/>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row>
    <row r="345" spans="1:246" ht="28.5" customHeight="1" x14ac:dyDescent="0.25">
      <c r="A345" s="2268" t="str">
        <f>IF(A299="","",A299)</f>
        <v>LOLA5B05</v>
      </c>
      <c r="B345" s="2268" t="s">
        <v>697</v>
      </c>
      <c r="C345" s="2340" t="s">
        <v>698</v>
      </c>
      <c r="D345" s="2268" t="str">
        <f>IF(D299="","",D299)</f>
        <v/>
      </c>
      <c r="E345" s="2268" t="str">
        <f>IF(E299="","",E299)</f>
        <v>BLOC / CHAPEAU</v>
      </c>
      <c r="F345" s="2268" t="str">
        <f>IF(F299="","",F299)</f>
        <v/>
      </c>
      <c r="G345" s="2268" t="str">
        <f>IF(G299="","",G299)</f>
        <v/>
      </c>
      <c r="H345" s="2268" t="str">
        <f>IF(H299="","",H299)</f>
        <v/>
      </c>
      <c r="I345" s="2224"/>
      <c r="J345" s="2224"/>
      <c r="K345" s="2225"/>
      <c r="L345" s="2225"/>
      <c r="M345" s="2224"/>
      <c r="N345" s="211"/>
      <c r="O345" s="2526"/>
      <c r="P345" s="211"/>
      <c r="Q345" s="211"/>
      <c r="R345" s="211"/>
      <c r="S345" s="211"/>
      <c r="T345" s="213"/>
      <c r="U345" s="214"/>
      <c r="V345" s="211"/>
      <c r="W345" s="211"/>
      <c r="X345" s="211"/>
      <c r="Y345" s="211"/>
      <c r="Z345" s="211"/>
      <c r="AA345" s="211"/>
      <c r="AB345" s="211"/>
      <c r="AC345" s="211"/>
      <c r="AD345" s="213"/>
      <c r="AE345" s="214"/>
      <c r="AF345" s="211"/>
      <c r="AG345" s="211"/>
      <c r="AH345" s="211"/>
      <c r="AI345" s="211"/>
      <c r="AJ345" s="211"/>
      <c r="AK345" s="211"/>
      <c r="AL345" s="211"/>
      <c r="AM345" s="211"/>
      <c r="AN345" s="211"/>
      <c r="HK345" s="2"/>
      <c r="HL345" s="2"/>
      <c r="HM345" s="2"/>
      <c r="HN345" s="2"/>
      <c r="HO345" s="2"/>
      <c r="HP345" s="2"/>
      <c r="HQ345" s="2"/>
      <c r="HR345" s="2"/>
      <c r="HS345" s="2"/>
    </row>
    <row r="346" spans="1:246" ht="114.75" x14ac:dyDescent="0.25">
      <c r="A346" s="220"/>
      <c r="B346" s="2213" t="str">
        <f t="shared" ref="B346:C347" si="200">IF(B300="","",B300)</f>
        <v>LLA5B7A</v>
      </c>
      <c r="C346" s="2341" t="str">
        <f t="shared" si="200"/>
        <v>Outils théoriques de la traduction 1 - S5</v>
      </c>
      <c r="D346" s="2213" t="str">
        <f>IF(D300="","",D300)</f>
        <v>LOL5B8A
LOL5C7A
LOL5J8A</v>
      </c>
      <c r="E346" s="2215" t="str">
        <f t="shared" ref="E346:G347" si="201">IF(E300="","",E300)</f>
        <v>UE spécialisation</v>
      </c>
      <c r="F346" s="2227" t="str">
        <f t="shared" si="201"/>
        <v>L3 LLCER et LEA parc. Traduction</v>
      </c>
      <c r="G346" s="2227" t="str">
        <f t="shared" si="201"/>
        <v>LLCER</v>
      </c>
      <c r="H346" s="2217"/>
      <c r="I346" s="254" t="s">
        <v>74</v>
      </c>
      <c r="J346" s="2146" t="s">
        <v>74</v>
      </c>
      <c r="K346" s="254" t="str">
        <f t="shared" ref="K346:AN347" si="202">IF(K300="","",K300)</f>
        <v>CRISTINOI BURSUC Antonia</v>
      </c>
      <c r="L346" s="254" t="str">
        <f t="shared" si="202"/>
        <v>11</v>
      </c>
      <c r="M346" s="254" t="str">
        <f t="shared" si="202"/>
        <v/>
      </c>
      <c r="N346" s="2572" t="str">
        <f t="shared" si="202"/>
        <v/>
      </c>
      <c r="O346" s="2569"/>
      <c r="P346" s="2574">
        <f t="shared" ref="P346" si="203">IF(P300="","",P300)</f>
        <v>24</v>
      </c>
      <c r="Q346" s="2574"/>
      <c r="R346" s="2576" t="str">
        <f t="shared" ref="R346" si="204">IF(R300="","",R300)</f>
        <v/>
      </c>
      <c r="S346" s="2230" t="str">
        <f t="shared" si="202"/>
        <v/>
      </c>
      <c r="T346" s="1117" t="str">
        <f t="shared" si="202"/>
        <v/>
      </c>
      <c r="U346" s="2659" t="str">
        <f t="shared" si="202"/>
        <v/>
      </c>
      <c r="V346" s="2402">
        <f t="shared" si="202"/>
        <v>1</v>
      </c>
      <c r="W346" s="331" t="str">
        <f t="shared" si="202"/>
        <v>CC</v>
      </c>
      <c r="X346" s="331" t="str">
        <f t="shared" si="202"/>
        <v>écrit</v>
      </c>
      <c r="Y346" s="331" t="str">
        <f t="shared" si="202"/>
        <v>2h00</v>
      </c>
      <c r="Z346" s="742">
        <f t="shared" si="202"/>
        <v>1</v>
      </c>
      <c r="AA346" s="743" t="str">
        <f t="shared" si="202"/>
        <v>CT</v>
      </c>
      <c r="AB346" s="742" t="str">
        <f t="shared" si="202"/>
        <v>oral</v>
      </c>
      <c r="AC346" s="1017" t="str">
        <f t="shared" si="202"/>
        <v>20 min</v>
      </c>
      <c r="AD346" s="1117" t="str">
        <f t="shared" si="202"/>
        <v/>
      </c>
      <c r="AE346" s="232" t="str">
        <f t="shared" ref="AE346:AE347" si="205">IF(AD346="","",+AD346)</f>
        <v/>
      </c>
      <c r="AF346" s="2402">
        <f t="shared" si="202"/>
        <v>1</v>
      </c>
      <c r="AG346" s="1016" t="str">
        <f t="shared" si="202"/>
        <v>CT</v>
      </c>
      <c r="AH346" s="1016" t="str">
        <f t="shared" si="202"/>
        <v>oral</v>
      </c>
      <c r="AI346" s="291" t="str">
        <f t="shared" si="202"/>
        <v>20 min</v>
      </c>
      <c r="AJ346" s="742">
        <f t="shared" si="202"/>
        <v>1</v>
      </c>
      <c r="AK346" s="1017" t="str">
        <f t="shared" si="202"/>
        <v>CT</v>
      </c>
      <c r="AL346" s="1017" t="str">
        <f t="shared" si="202"/>
        <v>oral</v>
      </c>
      <c r="AM346" s="1017" t="str">
        <f t="shared" si="202"/>
        <v>20 min</v>
      </c>
      <c r="AN346" s="258" t="str">
        <f t="shared" si="202"/>
        <v>Introduction aux divers types d'opérations de traduction (transposition, modulation, équivalence, étoffement, dilution, emprunt…) : exercices d'application pour la réalisation de traductions et l'analyse critique de traductions. Il s'agit de savoir analyser sa propre pratique traductive afin d'améliorer la performance en traduction (micro analyse).
Comprendre dans quelle mesure des connaissances linguistiques (notamment lexicographiques,morphologiques, syntaxiques) peuvent aider à la réalisation de la traduction. Il s'agit de savoir choisir et utiliser l'outil théorique approprié à telle situation de traduction, et de comprendre que la linguistique ne permet pas de traiter tous les déterminants de la traduction.</v>
      </c>
    </row>
    <row r="347" spans="1:246" ht="38.25" x14ac:dyDescent="0.25">
      <c r="A347" s="220"/>
      <c r="B347" s="2213" t="str">
        <f t="shared" si="200"/>
        <v>LLA5B7B1</v>
      </c>
      <c r="C347" s="2341" t="str">
        <f t="shared" si="200"/>
        <v>Traduction renforcée 2 Anglais-Français</v>
      </c>
      <c r="D347" s="2213" t="str">
        <f>IF(D301="","",D301)</f>
        <v>LOL5B8C
LOL5C7C
LOL5J8C</v>
      </c>
      <c r="E347" s="2215" t="str">
        <f t="shared" si="201"/>
        <v>UE spécialisation</v>
      </c>
      <c r="F347" s="2227" t="str">
        <f t="shared" si="201"/>
        <v>L3 LLCER et LEA parc. Traduction</v>
      </c>
      <c r="G347" s="2227" t="str">
        <f t="shared" si="201"/>
        <v>LLCER</v>
      </c>
      <c r="H347" s="2217"/>
      <c r="I347" s="254" t="s">
        <v>74</v>
      </c>
      <c r="J347" s="2146" t="s">
        <v>74</v>
      </c>
      <c r="K347" s="254" t="str">
        <f t="shared" si="202"/>
        <v>SCAILLET Agnès</v>
      </c>
      <c r="L347" s="254" t="str">
        <f t="shared" si="202"/>
        <v>11</v>
      </c>
      <c r="M347" s="254" t="str">
        <f t="shared" si="202"/>
        <v/>
      </c>
      <c r="N347" s="2572" t="str">
        <f t="shared" si="202"/>
        <v/>
      </c>
      <c r="O347" s="2569"/>
      <c r="P347" s="2574">
        <f t="shared" ref="P347" si="206">IF(P301="","",P301)</f>
        <v>18</v>
      </c>
      <c r="Q347" s="2574"/>
      <c r="R347" s="2576" t="str">
        <f t="shared" ref="R347" si="207">IF(R301="","",R301)</f>
        <v/>
      </c>
      <c r="S347" s="2230" t="str">
        <f t="shared" si="202"/>
        <v/>
      </c>
      <c r="T347" s="1117" t="str">
        <f t="shared" si="202"/>
        <v/>
      </c>
      <c r="U347" s="2659" t="str">
        <f t="shared" si="202"/>
        <v/>
      </c>
      <c r="V347" s="2402">
        <f t="shared" si="202"/>
        <v>1</v>
      </c>
      <c r="W347" s="331" t="str">
        <f t="shared" si="202"/>
        <v>CC</v>
      </c>
      <c r="X347" s="331" t="str">
        <f t="shared" si="202"/>
        <v>écrit</v>
      </c>
      <c r="Y347" s="331" t="str">
        <f t="shared" si="202"/>
        <v>1h30</v>
      </c>
      <c r="Z347" s="742">
        <f t="shared" si="202"/>
        <v>1</v>
      </c>
      <c r="AA347" s="743" t="str">
        <f t="shared" si="202"/>
        <v>CT</v>
      </c>
      <c r="AB347" s="742" t="str">
        <f t="shared" si="202"/>
        <v>écrit</v>
      </c>
      <c r="AC347" s="1017" t="str">
        <f t="shared" si="202"/>
        <v>1h30</v>
      </c>
      <c r="AD347" s="1117" t="str">
        <f t="shared" si="202"/>
        <v/>
      </c>
      <c r="AE347" s="232" t="str">
        <f t="shared" si="205"/>
        <v/>
      </c>
      <c r="AF347" s="2402">
        <f t="shared" si="202"/>
        <v>1</v>
      </c>
      <c r="AG347" s="1016" t="str">
        <f t="shared" si="202"/>
        <v>CT</v>
      </c>
      <c r="AH347" s="1016" t="str">
        <f t="shared" si="202"/>
        <v>écrit</v>
      </c>
      <c r="AI347" s="291" t="str">
        <f t="shared" si="202"/>
        <v>1h30</v>
      </c>
      <c r="AJ347" s="742">
        <f t="shared" si="202"/>
        <v>1</v>
      </c>
      <c r="AK347" s="1017" t="str">
        <f t="shared" si="202"/>
        <v>CT</v>
      </c>
      <c r="AL347" s="1017" t="str">
        <f t="shared" si="202"/>
        <v>écrit</v>
      </c>
      <c r="AM347" s="1017" t="str">
        <f t="shared" si="202"/>
        <v>1h30</v>
      </c>
      <c r="AN347" s="258" t="str">
        <f t="shared" si="202"/>
        <v>Entraînement intensif à la traduction vers le français de textes permettant la pratique de l'exercice sur des registres de langues variés. Chaque texte sera un prétexte à l'analyse des stratégies et des choix de traduction.</v>
      </c>
    </row>
    <row r="348" spans="1:246" ht="30.75" customHeight="1" x14ac:dyDescent="0.25">
      <c r="A348" s="309" t="s">
        <v>826</v>
      </c>
      <c r="B348" s="309" t="s">
        <v>827</v>
      </c>
      <c r="C348" s="310" t="s">
        <v>710</v>
      </c>
      <c r="D348" s="2241"/>
      <c r="E348" s="2242" t="s">
        <v>144</v>
      </c>
      <c r="F348" s="2242"/>
      <c r="G348" s="2243"/>
      <c r="H348" s="2244"/>
      <c r="I348" s="2245">
        <f>+I350+I351</f>
        <v>6</v>
      </c>
      <c r="J348" s="2245">
        <f>+J350+J351</f>
        <v>6</v>
      </c>
      <c r="K348" s="2246"/>
      <c r="L348" s="2246"/>
      <c r="M348" s="2246"/>
      <c r="N348" s="2578"/>
      <c r="O348" s="2538"/>
      <c r="P348" s="2538"/>
      <c r="Q348" s="2538"/>
      <c r="R348" s="2581"/>
      <c r="S348" s="2247"/>
      <c r="T348" s="317"/>
      <c r="U348" s="318"/>
      <c r="V348" s="2248"/>
      <c r="W348" s="2248"/>
      <c r="X348" s="2249"/>
      <c r="Y348" s="2250"/>
      <c r="Z348" s="2249"/>
      <c r="AA348" s="2249"/>
      <c r="AB348" s="2249"/>
      <c r="AC348" s="2249"/>
      <c r="AD348" s="324"/>
      <c r="AE348" s="325"/>
      <c r="AF348" s="2249"/>
      <c r="AG348" s="2249"/>
      <c r="AH348" s="2249"/>
      <c r="AI348" s="2249"/>
      <c r="AJ348" s="2249"/>
      <c r="AK348" s="2249"/>
      <c r="AL348" s="2249"/>
      <c r="AM348" s="2249"/>
      <c r="AN348" s="2251"/>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row>
    <row r="349" spans="1:246" ht="30.75" customHeight="1" x14ac:dyDescent="0.25">
      <c r="A349" s="2268" t="str">
        <f>IF(A303="","",A303)</f>
        <v>LOLA5B06</v>
      </c>
      <c r="B349" s="2268" t="str">
        <f t="shared" ref="B349:AM350" si="208">IF(B303="","",B303)</f>
        <v>LLA5B80</v>
      </c>
      <c r="C349" s="2417" t="str">
        <f t="shared" si="208"/>
        <v>UE spécialisation parcours médiation interculturelle S5</v>
      </c>
      <c r="D349" s="2268" t="str">
        <f t="shared" si="208"/>
        <v/>
      </c>
      <c r="E349" s="2268" t="str">
        <f t="shared" si="208"/>
        <v>BLOC / CHAPEAU</v>
      </c>
      <c r="F349" s="2268" t="str">
        <f t="shared" si="208"/>
        <v/>
      </c>
      <c r="G349" s="2268" t="str">
        <f t="shared" si="208"/>
        <v/>
      </c>
      <c r="H349" s="2268" t="str">
        <f t="shared" si="208"/>
        <v/>
      </c>
      <c r="I349" s="2268" t="str">
        <f t="shared" si="208"/>
        <v/>
      </c>
      <c r="J349" s="2268" t="str">
        <f t="shared" si="208"/>
        <v/>
      </c>
      <c r="K349" s="2268" t="str">
        <f t="shared" si="208"/>
        <v/>
      </c>
      <c r="L349" s="2268" t="str">
        <f t="shared" si="208"/>
        <v/>
      </c>
      <c r="M349" s="2268" t="str">
        <f t="shared" si="208"/>
        <v/>
      </c>
      <c r="N349" s="2579" t="str">
        <f t="shared" si="208"/>
        <v/>
      </c>
      <c r="O349" s="2539"/>
      <c r="P349" s="2539" t="str">
        <f t="shared" ref="P349" si="209">IF(P303="","",P303)</f>
        <v/>
      </c>
      <c r="Q349" s="2539" t="str">
        <f t="shared" si="208"/>
        <v/>
      </c>
      <c r="R349" s="2582" t="str">
        <f t="shared" ref="R349" si="210">IF(R303="","",R303)</f>
        <v/>
      </c>
      <c r="S349" s="2268" t="str">
        <f t="shared" si="208"/>
        <v/>
      </c>
      <c r="T349" s="483"/>
      <c r="U349" s="484"/>
      <c r="V349" s="2268" t="str">
        <f t="shared" si="208"/>
        <v/>
      </c>
      <c r="W349" s="2268" t="str">
        <f t="shared" si="208"/>
        <v/>
      </c>
      <c r="X349" s="2268" t="str">
        <f t="shared" si="208"/>
        <v/>
      </c>
      <c r="Y349" s="2268" t="str">
        <f t="shared" si="208"/>
        <v/>
      </c>
      <c r="Z349" s="2268" t="str">
        <f t="shared" si="208"/>
        <v/>
      </c>
      <c r="AA349" s="2268" t="str">
        <f t="shared" si="208"/>
        <v/>
      </c>
      <c r="AB349" s="2268" t="str">
        <f t="shared" si="208"/>
        <v/>
      </c>
      <c r="AC349" s="2268" t="str">
        <f t="shared" si="208"/>
        <v/>
      </c>
      <c r="AD349" s="483"/>
      <c r="AE349" s="484"/>
      <c r="AF349" s="2268" t="str">
        <f t="shared" si="208"/>
        <v/>
      </c>
      <c r="AG349" s="2268" t="str">
        <f t="shared" si="208"/>
        <v/>
      </c>
      <c r="AH349" s="2268" t="str">
        <f t="shared" si="208"/>
        <v/>
      </c>
      <c r="AI349" s="2268" t="str">
        <f t="shared" si="208"/>
        <v/>
      </c>
      <c r="AJ349" s="2268" t="str">
        <f t="shared" si="208"/>
        <v/>
      </c>
      <c r="AK349" s="2268" t="str">
        <f t="shared" si="208"/>
        <v/>
      </c>
      <c r="AL349" s="2268" t="str">
        <f t="shared" si="208"/>
        <v/>
      </c>
      <c r="AM349" s="2268" t="str">
        <f t="shared" si="208"/>
        <v/>
      </c>
      <c r="AN349" s="2225"/>
      <c r="HK349" s="2"/>
      <c r="HL349" s="2"/>
      <c r="HM349" s="2"/>
      <c r="HN349" s="2"/>
      <c r="HO349" s="2"/>
      <c r="HP349" s="2"/>
      <c r="HQ349" s="2"/>
      <c r="HR349" s="2"/>
      <c r="HS349" s="2"/>
    </row>
    <row r="350" spans="1:246" ht="63.75" x14ac:dyDescent="0.25">
      <c r="A350" s="2418" t="str">
        <f>IF(A304="","",A304)</f>
        <v/>
      </c>
      <c r="B350" s="2418" t="str">
        <f>IF(B304="","",B304)</f>
        <v>LLA5B8A</v>
      </c>
      <c r="C350" s="2419" t="str">
        <f>IF(C304="","",C304)</f>
        <v>Expériences Interculturelles S5</v>
      </c>
      <c r="D350" s="2365" t="str">
        <f>IF(D304="","",D304)</f>
        <v/>
      </c>
      <c r="E350" s="2215" t="s">
        <v>149</v>
      </c>
      <c r="F350" s="2227" t="str">
        <f>IF(F304="","",F304)</f>
        <v>L3 LLCER et LEA parc. Médiation</v>
      </c>
      <c r="G350" s="2215" t="str">
        <f>IF(G304="","",G304)</f>
        <v>LLCER</v>
      </c>
      <c r="H350" s="2217"/>
      <c r="I350" s="2215">
        <v>3</v>
      </c>
      <c r="J350" s="2309">
        <v>3</v>
      </c>
      <c r="K350" s="570" t="str">
        <f t="shared" si="208"/>
        <v>CLOISEAU Gilles</v>
      </c>
      <c r="L350" s="570">
        <f t="shared" si="208"/>
        <v>11</v>
      </c>
      <c r="M350" s="570" t="str">
        <f t="shared" si="208"/>
        <v/>
      </c>
      <c r="N350" s="2572" t="str">
        <f t="shared" si="208"/>
        <v/>
      </c>
      <c r="O350" s="2569"/>
      <c r="P350" s="2574">
        <f t="shared" ref="P350" si="211">IF(P304="","",P304)</f>
        <v>18</v>
      </c>
      <c r="Q350" s="2574"/>
      <c r="R350" s="2576" t="str">
        <f t="shared" ref="R350" si="212">IF(R304="","",R304)</f>
        <v/>
      </c>
      <c r="S350" s="2230" t="str">
        <f t="shared" si="208"/>
        <v/>
      </c>
      <c r="T350" s="1117" t="str">
        <f t="shared" si="208"/>
        <v/>
      </c>
      <c r="U350" s="2659" t="str">
        <f t="shared" si="208"/>
        <v/>
      </c>
      <c r="V350" s="2402">
        <f t="shared" si="208"/>
        <v>1</v>
      </c>
      <c r="W350" s="331" t="str">
        <f t="shared" si="208"/>
        <v>CC</v>
      </c>
      <c r="X350" s="331" t="str">
        <f t="shared" si="208"/>
        <v>écrit et oral</v>
      </c>
      <c r="Y350" s="331" t="str">
        <f t="shared" si="208"/>
        <v>écrit 2h00 + oral 15 min</v>
      </c>
      <c r="Z350" s="742">
        <f t="shared" si="208"/>
        <v>1</v>
      </c>
      <c r="AA350" s="743" t="str">
        <f t="shared" si="208"/>
        <v>CT</v>
      </c>
      <c r="AB350" s="742" t="str">
        <f t="shared" si="208"/>
        <v>écrit</v>
      </c>
      <c r="AC350" s="1017" t="str">
        <f t="shared" si="208"/>
        <v>2h00</v>
      </c>
      <c r="AD350" s="1117" t="str">
        <f t="shared" si="208"/>
        <v/>
      </c>
      <c r="AE350" s="232" t="str">
        <f>IF(AD350="","",+AD350)</f>
        <v/>
      </c>
      <c r="AF350" s="2402">
        <f t="shared" si="208"/>
        <v>1</v>
      </c>
      <c r="AG350" s="1016" t="str">
        <f t="shared" si="208"/>
        <v>CT</v>
      </c>
      <c r="AH350" s="1016" t="str">
        <f t="shared" si="208"/>
        <v>écrit</v>
      </c>
      <c r="AI350" s="291" t="str">
        <f t="shared" si="208"/>
        <v>2h00</v>
      </c>
      <c r="AJ350" s="742">
        <f t="shared" si="208"/>
        <v>1</v>
      </c>
      <c r="AK350" s="1017" t="str">
        <f t="shared" si="208"/>
        <v>CT</v>
      </c>
      <c r="AL350" s="1017" t="str">
        <f t="shared" si="208"/>
        <v>écrit</v>
      </c>
      <c r="AM350" s="1017" t="str">
        <f t="shared" si="208"/>
        <v>2h00</v>
      </c>
      <c r="AN350" s="1082" t="str">
        <f t="shared" ref="AN350" si="213">IF(AN304="","",AN304)</f>
        <v>Eléments d'interculturalité/enquête/interview : éveil de la conscience et de la compréhension des relations, (ressemblances et différences distinctives) entre "ce monde d'où l'on vient" et "l'autre monde des communautés cibles de langue anglaise", par l'analyse de documents et la réalisation d'une enquête/interview sur le campus auprès d'étudiants étrangers.</v>
      </c>
    </row>
    <row r="351" spans="1:246" ht="25.5" x14ac:dyDescent="0.25">
      <c r="A351" s="202" t="str">
        <f>IF(A305="","",A305)</f>
        <v>LCLA5B02</v>
      </c>
      <c r="B351" s="202" t="str">
        <f t="shared" ref="B351:AM354" si="214">IF(B305="","",B305)</f>
        <v>LLA5B8B</v>
      </c>
      <c r="C351" s="1327" t="str">
        <f t="shared" si="214"/>
        <v>Choix UE spécialisation parcours médiation S5 (choix 1 UE parmi 3)</v>
      </c>
      <c r="D351" s="202" t="str">
        <f t="shared" si="214"/>
        <v/>
      </c>
      <c r="E351" s="202" t="str">
        <f t="shared" si="214"/>
        <v>BLOC</v>
      </c>
      <c r="F351" s="202" t="str">
        <f t="shared" si="214"/>
        <v/>
      </c>
      <c r="G351" s="202" t="str">
        <f t="shared" si="214"/>
        <v/>
      </c>
      <c r="H351" s="202" t="str">
        <f t="shared" si="214"/>
        <v>1 UE / 3 ECTS</v>
      </c>
      <c r="I351" s="202">
        <f t="shared" si="214"/>
        <v>3</v>
      </c>
      <c r="J351" s="202">
        <f t="shared" si="214"/>
        <v>3</v>
      </c>
      <c r="K351" s="202" t="str">
        <f t="shared" si="214"/>
        <v/>
      </c>
      <c r="L351" s="202" t="str">
        <f t="shared" si="214"/>
        <v/>
      </c>
      <c r="M351" s="202" t="str">
        <f t="shared" si="214"/>
        <v/>
      </c>
      <c r="N351" s="2580" t="str">
        <f t="shared" si="214"/>
        <v/>
      </c>
      <c r="O351" s="2539"/>
      <c r="P351" s="2539" t="str">
        <f t="shared" ref="P351" si="215">IF(P305="","",P305)</f>
        <v/>
      </c>
      <c r="Q351" s="2539" t="str">
        <f t="shared" si="214"/>
        <v/>
      </c>
      <c r="R351" s="2583" t="str">
        <f t="shared" ref="R351" si="216">IF(R305="","",R305)</f>
        <v/>
      </c>
      <c r="S351" s="202" t="str">
        <f t="shared" si="214"/>
        <v/>
      </c>
      <c r="T351" s="483"/>
      <c r="U351" s="484"/>
      <c r="V351" s="202" t="str">
        <f t="shared" si="214"/>
        <v/>
      </c>
      <c r="W351" s="202" t="str">
        <f t="shared" si="214"/>
        <v/>
      </c>
      <c r="X351" s="202" t="str">
        <f t="shared" si="214"/>
        <v/>
      </c>
      <c r="Y351" s="202" t="str">
        <f t="shared" si="214"/>
        <v/>
      </c>
      <c r="Z351" s="202" t="str">
        <f t="shared" si="214"/>
        <v/>
      </c>
      <c r="AA351" s="202" t="str">
        <f t="shared" si="214"/>
        <v/>
      </c>
      <c r="AB351" s="202" t="str">
        <f t="shared" si="214"/>
        <v/>
      </c>
      <c r="AC351" s="202" t="str">
        <f t="shared" si="214"/>
        <v/>
      </c>
      <c r="AD351" s="483"/>
      <c r="AE351" s="484"/>
      <c r="AF351" s="202" t="str">
        <f t="shared" si="214"/>
        <v/>
      </c>
      <c r="AG351" s="202" t="str">
        <f t="shared" si="214"/>
        <v/>
      </c>
      <c r="AH351" s="202" t="str">
        <f t="shared" si="214"/>
        <v/>
      </c>
      <c r="AI351" s="202" t="str">
        <f t="shared" si="214"/>
        <v/>
      </c>
      <c r="AJ351" s="202" t="str">
        <f t="shared" si="214"/>
        <v/>
      </c>
      <c r="AK351" s="202" t="str">
        <f t="shared" si="214"/>
        <v/>
      </c>
      <c r="AL351" s="202" t="str">
        <f t="shared" si="214"/>
        <v/>
      </c>
      <c r="AM351" s="202" t="str">
        <f t="shared" si="214"/>
        <v/>
      </c>
      <c r="AN351" s="211"/>
      <c r="HK351" s="2"/>
      <c r="HL351" s="2"/>
      <c r="HM351" s="2"/>
      <c r="HN351" s="2"/>
      <c r="HO351" s="2"/>
      <c r="HP351" s="2"/>
      <c r="HQ351" s="2"/>
      <c r="HR351" s="2"/>
      <c r="HS351" s="2"/>
    </row>
    <row r="352" spans="1:246" ht="38.25" x14ac:dyDescent="0.25">
      <c r="A352" s="220"/>
      <c r="B352" s="220" t="str">
        <f t="shared" si="214"/>
        <v>LLA5B8B1</v>
      </c>
      <c r="C352" s="221" t="str">
        <f t="shared" si="214"/>
        <v>Les Beatles et Les Années Soixante</v>
      </c>
      <c r="D352" s="2213" t="str">
        <f t="shared" si="214"/>
        <v>LOL6B3A</v>
      </c>
      <c r="E352" s="2227" t="s">
        <v>149</v>
      </c>
      <c r="F352" s="2227" t="str">
        <f t="shared" si="214"/>
        <v>L3 LLCER et LEA parc. Médiation</v>
      </c>
      <c r="G352" s="2227" t="str">
        <f t="shared" si="214"/>
        <v>LLCER</v>
      </c>
      <c r="H352" s="2217"/>
      <c r="I352" s="254">
        <v>3</v>
      </c>
      <c r="J352" s="2146">
        <v>3</v>
      </c>
      <c r="K352" s="254" t="str">
        <f t="shared" si="214"/>
        <v>WINSWORTH Ben</v>
      </c>
      <c r="L352" s="254">
        <f t="shared" si="214"/>
        <v>11</v>
      </c>
      <c r="M352" s="254" t="str">
        <f t="shared" si="214"/>
        <v/>
      </c>
      <c r="N352" s="2572" t="str">
        <f t="shared" si="214"/>
        <v/>
      </c>
      <c r="O352" s="2569"/>
      <c r="P352" s="2574">
        <f t="shared" ref="P352" si="217">IF(P306="","",P306)</f>
        <v>18</v>
      </c>
      <c r="Q352" s="2574"/>
      <c r="R352" s="2576" t="str">
        <f t="shared" ref="R352" si="218">IF(R306="","",R306)</f>
        <v/>
      </c>
      <c r="S352" s="2230" t="str">
        <f t="shared" si="214"/>
        <v/>
      </c>
      <c r="T352" s="1117" t="str">
        <f t="shared" si="214"/>
        <v/>
      </c>
      <c r="U352" s="2659" t="str">
        <f t="shared" si="214"/>
        <v/>
      </c>
      <c r="V352" s="2402">
        <f t="shared" si="214"/>
        <v>1</v>
      </c>
      <c r="W352" s="331" t="str">
        <f t="shared" si="214"/>
        <v>CC</v>
      </c>
      <c r="X352" s="331" t="str">
        <f t="shared" si="214"/>
        <v>écrit</v>
      </c>
      <c r="Y352" s="331" t="str">
        <f t="shared" si="214"/>
        <v>1h30</v>
      </c>
      <c r="Z352" s="742">
        <f t="shared" si="214"/>
        <v>1</v>
      </c>
      <c r="AA352" s="743" t="str">
        <f t="shared" si="214"/>
        <v>CT</v>
      </c>
      <c r="AB352" s="742" t="str">
        <f t="shared" si="214"/>
        <v>écrit</v>
      </c>
      <c r="AC352" s="1017" t="str">
        <f t="shared" si="214"/>
        <v>3h00</v>
      </c>
      <c r="AD352" s="1117" t="str">
        <f t="shared" si="214"/>
        <v/>
      </c>
      <c r="AE352" s="232" t="str">
        <f t="shared" ref="AE352:AE354" si="219">IF(AD352="","",+AD352)</f>
        <v/>
      </c>
      <c r="AF352" s="2402">
        <f t="shared" si="214"/>
        <v>1</v>
      </c>
      <c r="AG352" s="1016" t="str">
        <f t="shared" si="214"/>
        <v>CT</v>
      </c>
      <c r="AH352" s="1016" t="str">
        <f t="shared" si="214"/>
        <v>écrit</v>
      </c>
      <c r="AI352" s="291" t="str">
        <f t="shared" si="214"/>
        <v>3h00</v>
      </c>
      <c r="AJ352" s="742">
        <f t="shared" si="214"/>
        <v>1</v>
      </c>
      <c r="AK352" s="1017" t="str">
        <f t="shared" si="214"/>
        <v>CT</v>
      </c>
      <c r="AL352" s="1017" t="str">
        <f t="shared" si="214"/>
        <v>écrit</v>
      </c>
      <c r="AM352" s="1017" t="str">
        <f t="shared" si="214"/>
        <v>3h00</v>
      </c>
      <c r="AN352" s="258" t="str">
        <f>IF(AN306="","",AN306)</f>
        <v>An introduction to the rise and development of the Beatles together with an analysis of their major works and a consideration of their place and influence within the wider cultural context of the 1960s… and beyond.</v>
      </c>
    </row>
    <row r="353" spans="1:247" ht="65.25" customHeight="1" x14ac:dyDescent="0.25">
      <c r="A353" s="220"/>
      <c r="B353" s="220" t="str">
        <f t="shared" si="214"/>
        <v>LLA5C6A</v>
      </c>
      <c r="C353" s="221" t="str">
        <f t="shared" si="214"/>
        <v>Peinture espagnole S5</v>
      </c>
      <c r="D353" s="2213" t="str">
        <f t="shared" si="214"/>
        <v>LOL5B9A
LOL5C5A
LOL5J9O</v>
      </c>
      <c r="E353" s="2227" t="s">
        <v>149</v>
      </c>
      <c r="F353" s="2227" t="str">
        <f t="shared" si="214"/>
        <v>L3 LLCER et LEA parc. Médiation
L3 LLCER ESP et LEA parc MEEF 2 espagnol</v>
      </c>
      <c r="G353" s="2227" t="str">
        <f t="shared" si="214"/>
        <v>LLCER</v>
      </c>
      <c r="H353" s="2217"/>
      <c r="I353" s="254">
        <v>3</v>
      </c>
      <c r="J353" s="2146">
        <v>3</v>
      </c>
      <c r="K353" s="254" t="str">
        <f t="shared" si="214"/>
        <v>EYMAR Marcos</v>
      </c>
      <c r="L353" s="254">
        <f t="shared" si="214"/>
        <v>14</v>
      </c>
      <c r="M353" s="254" t="str">
        <f t="shared" si="214"/>
        <v/>
      </c>
      <c r="N353" s="2572" t="str">
        <f t="shared" si="214"/>
        <v/>
      </c>
      <c r="O353" s="2569"/>
      <c r="P353" s="2574">
        <f t="shared" ref="P353" si="220">IF(P307="","",P307)</f>
        <v>18</v>
      </c>
      <c r="Q353" s="2574"/>
      <c r="R353" s="2576" t="str">
        <f t="shared" ref="R353" si="221">IF(R307="","",R307)</f>
        <v/>
      </c>
      <c r="S353" s="2230" t="str">
        <f t="shared" si="214"/>
        <v/>
      </c>
      <c r="T353" s="1117" t="str">
        <f t="shared" si="214"/>
        <v/>
      </c>
      <c r="U353" s="2659" t="str">
        <f t="shared" si="214"/>
        <v/>
      </c>
      <c r="V353" s="2402">
        <f t="shared" si="214"/>
        <v>1</v>
      </c>
      <c r="W353" s="331" t="str">
        <f t="shared" si="214"/>
        <v>CC</v>
      </c>
      <c r="X353" s="331" t="str">
        <f t="shared" si="214"/>
        <v>écrit et oral</v>
      </c>
      <c r="Y353" s="331" t="str">
        <f t="shared" si="214"/>
        <v/>
      </c>
      <c r="Z353" s="742">
        <f t="shared" si="214"/>
        <v>1</v>
      </c>
      <c r="AA353" s="743" t="str">
        <f t="shared" si="214"/>
        <v>CT</v>
      </c>
      <c r="AB353" s="742" t="str">
        <f t="shared" si="214"/>
        <v>oral</v>
      </c>
      <c r="AC353" s="1017" t="str">
        <f t="shared" si="214"/>
        <v>20 min</v>
      </c>
      <c r="AD353" s="1117" t="str">
        <f t="shared" si="214"/>
        <v/>
      </c>
      <c r="AE353" s="232" t="str">
        <f t="shared" si="219"/>
        <v/>
      </c>
      <c r="AF353" s="2402">
        <f t="shared" si="214"/>
        <v>1</v>
      </c>
      <c r="AG353" s="1016" t="str">
        <f t="shared" si="214"/>
        <v>CT</v>
      </c>
      <c r="AH353" s="1016" t="str">
        <f t="shared" si="214"/>
        <v>oral</v>
      </c>
      <c r="AI353" s="291" t="str">
        <f t="shared" si="214"/>
        <v>20 min</v>
      </c>
      <c r="AJ353" s="742">
        <f t="shared" si="214"/>
        <v>1</v>
      </c>
      <c r="AK353" s="1017" t="str">
        <f t="shared" si="214"/>
        <v>CT</v>
      </c>
      <c r="AL353" s="1017" t="str">
        <f t="shared" si="214"/>
        <v>oral</v>
      </c>
      <c r="AM353" s="1017" t="str">
        <f t="shared" si="214"/>
        <v>20 min</v>
      </c>
      <c r="AN353" s="258" t="str">
        <f>IF(AN307="","",AN307)</f>
        <v>Etude d'une anthologie de tableaux de l'époque classique au vingtième siècle.</v>
      </c>
    </row>
    <row r="354" spans="1:247" ht="65.25" customHeight="1" x14ac:dyDescent="0.25">
      <c r="A354" s="220"/>
      <c r="B354" s="220" t="str">
        <f t="shared" si="214"/>
        <v>LLA5C6B</v>
      </c>
      <c r="C354" s="221" t="str">
        <f t="shared" si="214"/>
        <v>Cinéma latino-américain S5</v>
      </c>
      <c r="D354" s="2213" t="str">
        <f t="shared" si="214"/>
        <v>LOL6B9L
LOL6C6B
LOL6J9H</v>
      </c>
      <c r="E354" s="2227" t="s">
        <v>149</v>
      </c>
      <c r="F354" s="2227" t="str">
        <f t="shared" si="214"/>
        <v>L3 LLCER et LEA parc. Médiation
L3 LLCER ESP et LEA parc MEEF 2 espagnol</v>
      </c>
      <c r="G354" s="2227" t="str">
        <f t="shared" si="214"/>
        <v>LLCER</v>
      </c>
      <c r="H354" s="2217"/>
      <c r="I354" s="254">
        <v>3</v>
      </c>
      <c r="J354" s="2146">
        <v>3</v>
      </c>
      <c r="K354" s="254" t="str">
        <f t="shared" si="214"/>
        <v>NATANSON Brigitte</v>
      </c>
      <c r="L354" s="254">
        <f t="shared" si="214"/>
        <v>14</v>
      </c>
      <c r="M354" s="254" t="str">
        <f t="shared" si="214"/>
        <v/>
      </c>
      <c r="N354" s="2328" t="str">
        <f t="shared" si="214"/>
        <v/>
      </c>
      <c r="O354" s="2522"/>
      <c r="P354" s="2573">
        <f t="shared" ref="P354" si="222">IF(P308="","",P308)</f>
        <v>18</v>
      </c>
      <c r="Q354" s="2573"/>
      <c r="R354" s="2230" t="str">
        <f t="shared" ref="R354" si="223">IF(R308="","",R308)</f>
        <v/>
      </c>
      <c r="S354" s="2230" t="str">
        <f t="shared" si="214"/>
        <v/>
      </c>
      <c r="T354" s="1117" t="str">
        <f t="shared" si="214"/>
        <v/>
      </c>
      <c r="U354" s="2659" t="str">
        <f t="shared" si="214"/>
        <v/>
      </c>
      <c r="V354" s="2402">
        <f t="shared" si="214"/>
        <v>1</v>
      </c>
      <c r="W354" s="331" t="str">
        <f t="shared" si="214"/>
        <v>CC</v>
      </c>
      <c r="X354" s="331" t="str">
        <f t="shared" si="214"/>
        <v>écrit et oral</v>
      </c>
      <c r="Y354" s="331" t="str">
        <f t="shared" si="214"/>
        <v/>
      </c>
      <c r="Z354" s="742">
        <f t="shared" si="214"/>
        <v>1</v>
      </c>
      <c r="AA354" s="743" t="str">
        <f t="shared" si="214"/>
        <v>CT</v>
      </c>
      <c r="AB354" s="742" t="str">
        <f t="shared" si="214"/>
        <v>dossier + soutenance</v>
      </c>
      <c r="AC354" s="1017" t="str">
        <f t="shared" si="214"/>
        <v>20 min</v>
      </c>
      <c r="AD354" s="1117" t="str">
        <f t="shared" si="214"/>
        <v/>
      </c>
      <c r="AE354" s="232" t="str">
        <f t="shared" si="219"/>
        <v/>
      </c>
      <c r="AF354" s="2402">
        <f t="shared" si="214"/>
        <v>1</v>
      </c>
      <c r="AG354" s="1016" t="str">
        <f t="shared" si="214"/>
        <v>CT</v>
      </c>
      <c r="AH354" s="1016" t="str">
        <f t="shared" si="214"/>
        <v>dossier</v>
      </c>
      <c r="AI354" s="291" t="str">
        <f t="shared" si="214"/>
        <v/>
      </c>
      <c r="AJ354" s="742">
        <f t="shared" si="214"/>
        <v>1</v>
      </c>
      <c r="AK354" s="1017" t="str">
        <f t="shared" si="214"/>
        <v>CT</v>
      </c>
      <c r="AL354" s="1017" t="str">
        <f t="shared" si="214"/>
        <v>dossier</v>
      </c>
      <c r="AM354" s="1017" t="str">
        <f t="shared" si="214"/>
        <v/>
      </c>
      <c r="AN354" s="258" t="str">
        <f>IF(AN308="","",AN308)</f>
        <v>Le cinéma latino-américain : histoire et fiction dans le cinéma argentin.</v>
      </c>
    </row>
    <row r="355" spans="1:247" ht="30.75" customHeight="1" x14ac:dyDescent="0.25">
      <c r="A355" s="2271"/>
      <c r="B355" s="2271"/>
      <c r="C355" s="2272"/>
      <c r="D355" s="2273"/>
      <c r="E355" s="2274"/>
      <c r="F355" s="2274"/>
      <c r="G355" s="2274"/>
      <c r="H355" s="2274"/>
      <c r="I355" s="2274"/>
      <c r="J355" s="2275" t="s">
        <v>828</v>
      </c>
      <c r="K355" s="500"/>
      <c r="L355" s="500"/>
      <c r="M355" s="500"/>
      <c r="N355" s="2274">
        <f>SUM(N312:N354)</f>
        <v>30</v>
      </c>
      <c r="O355" s="2512"/>
      <c r="P355" s="2274">
        <f>SUM(P312:P354)</f>
        <v>457</v>
      </c>
      <c r="Q355" s="2274">
        <f>SUM(Q312:Q354)</f>
        <v>12</v>
      </c>
      <c r="R355" s="2276">
        <f>SUM(R312:R354)</f>
        <v>18</v>
      </c>
      <c r="S355" s="2276">
        <f>SUM(S312:S354)</f>
        <v>0</v>
      </c>
      <c r="T355" s="94"/>
      <c r="U355" s="95"/>
      <c r="V355" s="2277"/>
      <c r="W355" s="2277"/>
      <c r="X355" s="2277"/>
      <c r="Y355" s="2277"/>
      <c r="Z355" s="2277"/>
      <c r="AA355" s="2277"/>
      <c r="AB355" s="2277"/>
      <c r="AC355" s="2277"/>
      <c r="AD355" s="504"/>
      <c r="AE355" s="505"/>
      <c r="AF355" s="2277"/>
      <c r="AG355" s="2277"/>
      <c r="AH355" s="2277"/>
      <c r="AI355" s="2277"/>
      <c r="AJ355" s="2277"/>
      <c r="AK355" s="2277"/>
      <c r="AL355" s="2277"/>
      <c r="AM355" s="2277"/>
      <c r="AN355" s="506"/>
    </row>
    <row r="356" spans="1:247" ht="30.75" customHeight="1" x14ac:dyDescent="0.25">
      <c r="A356" s="2278"/>
      <c r="B356" s="2278"/>
      <c r="C356" s="2279"/>
      <c r="D356" s="2280"/>
      <c r="E356" s="2281"/>
      <c r="F356" s="2281"/>
      <c r="G356" s="2281"/>
      <c r="H356" s="2281"/>
      <c r="I356" s="2281"/>
      <c r="J356" s="2281"/>
      <c r="K356" s="511"/>
      <c r="L356" s="511"/>
      <c r="M356" s="511"/>
      <c r="N356" s="2281"/>
      <c r="O356" s="2520"/>
      <c r="P356" s="2281"/>
      <c r="Q356" s="2281"/>
      <c r="R356" s="2282"/>
      <c r="S356" s="2282"/>
      <c r="T356" s="512"/>
      <c r="U356" s="513"/>
      <c r="V356" s="2283"/>
      <c r="W356" s="2283"/>
      <c r="X356" s="2283"/>
      <c r="Y356" s="2283"/>
      <c r="Z356" s="2283"/>
      <c r="AA356" s="2283"/>
      <c r="AB356" s="2283"/>
      <c r="AC356" s="2283"/>
      <c r="AD356" s="516"/>
      <c r="AE356" s="517"/>
      <c r="AF356" s="2283"/>
      <c r="AG356" s="2283"/>
      <c r="AH356" s="2283"/>
      <c r="AI356" s="2283"/>
      <c r="AJ356" s="2283"/>
      <c r="AK356" s="2283"/>
      <c r="AL356" s="2283"/>
      <c r="AM356" s="2283"/>
      <c r="AN356" s="518"/>
    </row>
    <row r="357" spans="1:247" ht="23.25" customHeight="1" x14ac:dyDescent="0.25">
      <c r="A357" s="2284" t="s">
        <v>829</v>
      </c>
      <c r="B357" s="177" t="s">
        <v>830</v>
      </c>
      <c r="C357" s="178" t="s">
        <v>831</v>
      </c>
      <c r="D357" s="2285"/>
      <c r="E357" s="2286" t="s">
        <v>41</v>
      </c>
      <c r="F357" s="2286"/>
      <c r="G357" s="2287"/>
      <c r="H357" s="2287"/>
      <c r="I357" s="2287">
        <f>+I358+I378</f>
        <v>30</v>
      </c>
      <c r="J357" s="2287">
        <f>+J358+J378</f>
        <v>30</v>
      </c>
      <c r="K357" s="182"/>
      <c r="L357" s="182"/>
      <c r="M357" s="182"/>
      <c r="N357" s="2289"/>
      <c r="O357" s="2516"/>
      <c r="P357" s="2287"/>
      <c r="Q357" s="2287"/>
      <c r="R357" s="2290"/>
      <c r="S357" s="2290"/>
      <c r="T357" s="185"/>
      <c r="U357" s="186"/>
      <c r="V357" s="2290"/>
      <c r="W357" s="2290"/>
      <c r="X357" s="2290"/>
      <c r="Y357" s="2290"/>
      <c r="Z357" s="2290"/>
      <c r="AA357" s="2290"/>
      <c r="AB357" s="2290"/>
      <c r="AC357" s="2290"/>
      <c r="AD357" s="185"/>
      <c r="AE357" s="186"/>
      <c r="AF357" s="2290"/>
      <c r="AG357" s="2290"/>
      <c r="AH357" s="2290"/>
      <c r="AI357" s="2290"/>
      <c r="AJ357" s="2290"/>
      <c r="AK357" s="2290"/>
      <c r="AL357" s="2290"/>
      <c r="AM357" s="2290"/>
      <c r="AN357" s="189"/>
    </row>
    <row r="358" spans="1:247" ht="23.25" customHeight="1" x14ac:dyDescent="0.2">
      <c r="A358" s="190"/>
      <c r="B358" s="190"/>
      <c r="C358" s="191" t="s">
        <v>42</v>
      </c>
      <c r="D358" s="192"/>
      <c r="E358" s="193"/>
      <c r="F358" s="193"/>
      <c r="G358" s="193"/>
      <c r="H358" s="194"/>
      <c r="I358" s="194">
        <f>+I361+I362+I363+I364+I366+I367+I369+I370+I371+I373+I374</f>
        <v>24</v>
      </c>
      <c r="J358" s="194">
        <f>+J361+J362+J363+J364+J366+J367+J369+J370+J371+J373+J374</f>
        <v>24</v>
      </c>
      <c r="K358" s="194"/>
      <c r="L358" s="194"/>
      <c r="M358" s="194"/>
      <c r="N358" s="194"/>
      <c r="O358" s="2536"/>
      <c r="P358" s="194"/>
      <c r="Q358" s="194"/>
      <c r="R358" s="194"/>
      <c r="S358" s="194"/>
      <c r="T358" s="196"/>
      <c r="U358" s="197"/>
      <c r="V358" s="194"/>
      <c r="W358" s="194"/>
      <c r="X358" s="194"/>
      <c r="Y358" s="194"/>
      <c r="Z358" s="194"/>
      <c r="AA358" s="194"/>
      <c r="AB358" s="194"/>
      <c r="AC358" s="194"/>
      <c r="AD358" s="196"/>
      <c r="AE358" s="197"/>
      <c r="AF358" s="194"/>
      <c r="AG358" s="194"/>
      <c r="AH358" s="194"/>
      <c r="AI358" s="194"/>
      <c r="AJ358" s="194"/>
      <c r="AK358" s="194"/>
      <c r="AL358" s="194"/>
      <c r="AM358" s="194"/>
      <c r="AN358" s="199"/>
      <c r="AO358" s="200"/>
      <c r="AP358" s="200"/>
      <c r="AQ358" s="200"/>
      <c r="AR358" s="200"/>
      <c r="AS358" s="200"/>
      <c r="AT358" s="200"/>
      <c r="AU358" s="200"/>
      <c r="AV358" s="200"/>
      <c r="AW358" s="200"/>
      <c r="AX358" s="200"/>
      <c r="AY358" s="200"/>
      <c r="AZ358" s="200"/>
      <c r="BA358" s="200"/>
      <c r="BB358" s="200"/>
      <c r="BC358" s="200"/>
      <c r="BD358" s="200"/>
      <c r="BE358" s="200"/>
      <c r="BF358" s="200"/>
      <c r="BG358" s="200"/>
      <c r="BH358" s="200"/>
      <c r="BI358" s="200"/>
      <c r="BJ358" s="200"/>
      <c r="BK358" s="200"/>
      <c r="BL358" s="200"/>
      <c r="BM358" s="200"/>
      <c r="BN358" s="200"/>
      <c r="BO358" s="200"/>
      <c r="BP358" s="200"/>
      <c r="BQ358" s="200"/>
      <c r="BR358" s="200"/>
      <c r="BS358" s="200"/>
      <c r="BT358" s="200"/>
      <c r="BU358" s="200"/>
      <c r="BV358" s="200"/>
      <c r="BW358" s="200"/>
      <c r="BX358" s="200"/>
      <c r="BY358" s="200"/>
      <c r="BZ358" s="200"/>
      <c r="CA358" s="200"/>
      <c r="CB358" s="200"/>
      <c r="CC358" s="200"/>
      <c r="CD358" s="200"/>
      <c r="CE358" s="200"/>
      <c r="CF358" s="200"/>
      <c r="CG358" s="200"/>
      <c r="CH358" s="200"/>
      <c r="CI358" s="200"/>
      <c r="CJ358" s="200"/>
      <c r="CK358" s="200"/>
      <c r="CL358" s="200"/>
      <c r="CM358" s="200"/>
      <c r="CN358" s="200"/>
      <c r="CO358" s="200"/>
      <c r="CP358" s="200"/>
      <c r="CQ358" s="200"/>
      <c r="CR358" s="200"/>
      <c r="CS358" s="200"/>
      <c r="CT358" s="200"/>
      <c r="CU358" s="200"/>
      <c r="CV358" s="200"/>
      <c r="CW358" s="200"/>
      <c r="CX358" s="200"/>
      <c r="CY358" s="200"/>
      <c r="CZ358" s="200"/>
      <c r="DA358" s="200"/>
      <c r="DB358" s="200"/>
      <c r="DC358" s="200"/>
      <c r="DD358" s="200"/>
      <c r="DE358" s="200"/>
      <c r="DF358" s="200"/>
      <c r="DG358" s="200"/>
      <c r="DH358" s="200"/>
      <c r="DI358" s="200"/>
      <c r="DJ358" s="200"/>
      <c r="DK358" s="200"/>
      <c r="DL358" s="201"/>
      <c r="DM358" s="201"/>
      <c r="DN358" s="201"/>
      <c r="DO358" s="201"/>
      <c r="DP358" s="201"/>
      <c r="DQ358" s="201"/>
      <c r="DR358" s="201"/>
      <c r="DS358" s="201"/>
      <c r="DT358" s="201"/>
      <c r="DU358" s="201"/>
      <c r="DV358" s="201"/>
      <c r="DW358" s="201"/>
      <c r="DX358" s="201"/>
      <c r="DY358" s="201"/>
      <c r="DZ358" s="201"/>
      <c r="EA358" s="201"/>
      <c r="EB358" s="201"/>
      <c r="EC358" s="201"/>
      <c r="ED358" s="201"/>
      <c r="EE358" s="201"/>
      <c r="EF358" s="201"/>
      <c r="EG358" s="201"/>
      <c r="EH358" s="201"/>
      <c r="EI358" s="201"/>
      <c r="EJ358" s="201"/>
      <c r="EK358" s="201"/>
      <c r="EL358" s="201"/>
      <c r="EM358" s="201"/>
      <c r="EN358" s="201"/>
      <c r="EO358" s="201"/>
      <c r="EP358" s="201"/>
      <c r="EQ358" s="201"/>
      <c r="ER358" s="201"/>
      <c r="ES358" s="201"/>
      <c r="ET358" s="201"/>
      <c r="EU358" s="201"/>
      <c r="EV358" s="201"/>
      <c r="EW358" s="201"/>
      <c r="EX358" s="201"/>
      <c r="EY358" s="201"/>
      <c r="EZ358" s="201"/>
      <c r="FA358" s="201"/>
      <c r="FB358" s="201"/>
      <c r="FC358" s="201"/>
      <c r="FD358" s="201"/>
      <c r="FE358" s="201"/>
      <c r="FF358" s="201"/>
      <c r="FG358" s="201"/>
      <c r="FH358" s="201"/>
      <c r="FI358" s="201"/>
      <c r="FJ358" s="201"/>
      <c r="FK358" s="201"/>
      <c r="FL358" s="201"/>
      <c r="FM358" s="201"/>
      <c r="FN358" s="201"/>
      <c r="FO358" s="201"/>
      <c r="FP358" s="201"/>
      <c r="FQ358" s="201"/>
      <c r="FR358" s="201"/>
      <c r="FS358" s="201"/>
      <c r="FT358" s="201"/>
      <c r="FU358" s="201"/>
      <c r="FV358" s="201"/>
      <c r="FW358" s="201"/>
      <c r="FX358" s="201"/>
      <c r="FY358" s="201"/>
      <c r="FZ358" s="201"/>
      <c r="GA358" s="201"/>
      <c r="GB358" s="201"/>
      <c r="GC358" s="201"/>
      <c r="GD358" s="201"/>
      <c r="GE358" s="201"/>
      <c r="GF358" s="201"/>
      <c r="GG358" s="201"/>
      <c r="GH358" s="201"/>
      <c r="GI358" s="201"/>
      <c r="GJ358" s="201"/>
      <c r="GK358" s="201"/>
      <c r="GL358" s="201"/>
      <c r="GM358" s="201"/>
      <c r="GN358" s="201"/>
      <c r="GO358" s="201"/>
      <c r="GP358" s="201"/>
      <c r="GQ358" s="201"/>
      <c r="GR358" s="201"/>
      <c r="GS358" s="201"/>
      <c r="GT358" s="201"/>
      <c r="GU358" s="201"/>
      <c r="GV358" s="201"/>
      <c r="GW358" s="201"/>
      <c r="GX358" s="201"/>
      <c r="GY358" s="201"/>
      <c r="GZ358" s="201"/>
      <c r="HA358" s="201"/>
      <c r="HB358" s="201"/>
      <c r="HC358" s="201"/>
      <c r="HD358" s="201"/>
      <c r="HE358" s="201"/>
      <c r="HF358" s="201"/>
      <c r="HG358" s="201"/>
      <c r="HH358" s="201"/>
      <c r="HI358" s="201"/>
      <c r="HJ358" s="201"/>
      <c r="HK358" s="201"/>
      <c r="HL358" s="201"/>
      <c r="HM358" s="201"/>
      <c r="HN358" s="201"/>
      <c r="HO358" s="201"/>
      <c r="HP358" s="201"/>
      <c r="HQ358" s="201"/>
      <c r="HR358" s="201"/>
      <c r="HS358" s="201"/>
      <c r="HT358" s="2"/>
      <c r="HU358" s="2"/>
      <c r="HV358" s="2"/>
      <c r="HW358" s="2"/>
      <c r="HX358" s="2"/>
      <c r="HY358" s="2"/>
      <c r="HZ358" s="2"/>
      <c r="IA358" s="2"/>
      <c r="IB358" s="2"/>
      <c r="IC358" s="2"/>
      <c r="ID358" s="2"/>
      <c r="IE358" s="2"/>
      <c r="IF358" s="2"/>
      <c r="IG358" s="2"/>
      <c r="IH358" s="2"/>
      <c r="II358" s="2"/>
      <c r="IJ358" s="2"/>
      <c r="IK358" s="2"/>
      <c r="IL358" s="2"/>
    </row>
    <row r="359" spans="1:247" s="1375" customFormat="1" ht="49.5" customHeight="1" x14ac:dyDescent="0.25">
      <c r="A359" s="1357"/>
      <c r="B359" s="1357" t="s">
        <v>832</v>
      </c>
      <c r="C359" s="1358" t="s">
        <v>833</v>
      </c>
      <c r="D359" s="2420"/>
      <c r="E359" s="2421" t="s">
        <v>118</v>
      </c>
      <c r="F359" s="2422" t="s">
        <v>834</v>
      </c>
      <c r="G359" s="2420" t="s">
        <v>51</v>
      </c>
      <c r="H359" s="2423"/>
      <c r="I359" s="2420"/>
      <c r="J359" s="2420"/>
      <c r="K359" s="1363" t="s">
        <v>53</v>
      </c>
      <c r="L359" s="1363"/>
      <c r="M359" s="1363"/>
      <c r="N359" s="1357"/>
      <c r="O359" s="2560"/>
      <c r="P359" s="1357"/>
      <c r="Q359" s="1357"/>
      <c r="R359" s="2424"/>
      <c r="S359" s="2424"/>
      <c r="T359" s="1365"/>
      <c r="U359" s="1366"/>
      <c r="V359" s="2425"/>
      <c r="W359" s="1368"/>
      <c r="X359" s="1368"/>
      <c r="Y359" s="1368"/>
      <c r="Z359" s="1369"/>
      <c r="AA359" s="1368"/>
      <c r="AB359" s="1368"/>
      <c r="AC359" s="1368"/>
      <c r="AD359" s="1371"/>
      <c r="AE359" s="1372"/>
      <c r="AF359" s="1369"/>
      <c r="AG359" s="1368"/>
      <c r="AH359" s="1368"/>
      <c r="AI359" s="1368"/>
      <c r="AJ359" s="1369"/>
      <c r="AK359" s="1368"/>
      <c r="AL359" s="1368"/>
      <c r="AM359" s="1368"/>
      <c r="AN359" s="1373"/>
      <c r="AO359" s="1374"/>
      <c r="AP359" s="1374"/>
      <c r="AQ359" s="1374"/>
      <c r="AR359" s="1374"/>
      <c r="AS359" s="1374"/>
      <c r="AT359" s="1374"/>
      <c r="AU359" s="1374"/>
      <c r="AV359" s="1374"/>
      <c r="AW359" s="1374"/>
      <c r="AX359" s="1374"/>
      <c r="AY359" s="1374"/>
      <c r="AZ359" s="1374"/>
      <c r="BA359" s="1374"/>
      <c r="BB359" s="1374"/>
      <c r="BC359" s="1374"/>
      <c r="BD359" s="1374"/>
      <c r="BE359" s="1374"/>
      <c r="BF359" s="1374"/>
      <c r="BG359" s="1374"/>
      <c r="BH359" s="1374"/>
      <c r="BI359" s="1374"/>
      <c r="BJ359" s="1374"/>
      <c r="BK359" s="1374"/>
      <c r="BL359" s="1374"/>
      <c r="BM359" s="1374"/>
      <c r="BN359" s="1374"/>
      <c r="BO359" s="1374"/>
      <c r="BP359" s="1374"/>
      <c r="BQ359" s="1374"/>
      <c r="BR359" s="1374"/>
      <c r="BS359" s="1374"/>
      <c r="BT359" s="1374"/>
      <c r="BU359" s="1374"/>
      <c r="BV359" s="1374"/>
      <c r="BW359" s="1374"/>
      <c r="BX359" s="1374"/>
      <c r="BY359" s="1374"/>
      <c r="BZ359" s="1374"/>
      <c r="CA359" s="1374"/>
      <c r="CB359" s="1374"/>
      <c r="CC359" s="1374"/>
      <c r="CD359" s="1374"/>
      <c r="CE359" s="1374"/>
      <c r="CF359" s="1374"/>
      <c r="CG359" s="1374"/>
      <c r="CH359" s="1374"/>
      <c r="CI359" s="1374"/>
      <c r="CJ359" s="1374"/>
      <c r="CK359" s="1374"/>
      <c r="CL359" s="1374"/>
      <c r="CM359" s="1374"/>
      <c r="CN359" s="1374"/>
      <c r="CO359" s="1374"/>
      <c r="CP359" s="1374"/>
      <c r="CQ359" s="1374"/>
      <c r="CR359" s="1374"/>
      <c r="CS359" s="1374"/>
      <c r="CT359" s="1374"/>
      <c r="CU359" s="1374"/>
      <c r="CV359" s="1374"/>
      <c r="CW359" s="1374"/>
      <c r="CX359" s="1374"/>
      <c r="CY359" s="1374"/>
      <c r="CZ359" s="1374"/>
      <c r="DA359" s="1374"/>
      <c r="DB359" s="1374"/>
      <c r="DC359" s="1374"/>
      <c r="DD359" s="1374"/>
      <c r="DE359" s="1374"/>
      <c r="DF359" s="1374"/>
      <c r="DG359" s="1374"/>
      <c r="DH359" s="1374"/>
      <c r="DI359" s="1374"/>
      <c r="DJ359" s="1374"/>
      <c r="DK359" s="1374"/>
      <c r="DL359" s="1374"/>
      <c r="DM359" s="1374"/>
      <c r="DN359" s="1374"/>
      <c r="DO359" s="1374"/>
      <c r="DP359" s="1374"/>
      <c r="DQ359" s="1374"/>
      <c r="DR359" s="1374"/>
      <c r="DS359" s="1374"/>
      <c r="DT359" s="1374"/>
      <c r="DU359" s="1374"/>
      <c r="DV359" s="1374"/>
      <c r="DW359" s="1374"/>
      <c r="DX359" s="1374"/>
      <c r="DY359" s="1374"/>
      <c r="DZ359" s="1374"/>
      <c r="EA359" s="1374"/>
      <c r="EB359" s="1374"/>
      <c r="EC359" s="1374"/>
      <c r="ED359" s="1374"/>
      <c r="EE359" s="1374"/>
      <c r="EF359" s="1374"/>
      <c r="EG359" s="1374"/>
      <c r="EH359" s="1374"/>
      <c r="EI359" s="1374"/>
      <c r="EJ359" s="1374"/>
      <c r="EK359" s="1374"/>
      <c r="EL359" s="1374"/>
      <c r="EM359" s="1374"/>
      <c r="EN359" s="1374"/>
      <c r="EO359" s="1374"/>
      <c r="EP359" s="1374"/>
      <c r="EQ359" s="1374"/>
      <c r="ER359" s="1374"/>
      <c r="ES359" s="1374"/>
      <c r="ET359" s="1374"/>
      <c r="EU359" s="1374"/>
      <c r="EV359" s="1374"/>
      <c r="EW359" s="1374"/>
      <c r="EX359" s="1374"/>
      <c r="EY359" s="1374"/>
      <c r="EZ359" s="1374"/>
      <c r="FA359" s="1374"/>
      <c r="FB359" s="1374"/>
      <c r="FC359" s="1374"/>
      <c r="FD359" s="1374"/>
      <c r="FE359" s="1374"/>
      <c r="FF359" s="1374"/>
      <c r="FG359" s="1374"/>
      <c r="FH359" s="1374"/>
      <c r="FI359" s="1374"/>
      <c r="FJ359" s="1374"/>
      <c r="FK359" s="1374"/>
      <c r="FL359" s="1374"/>
      <c r="FM359" s="1374"/>
      <c r="FN359" s="1374"/>
      <c r="FO359" s="1374"/>
      <c r="FP359" s="1374"/>
      <c r="FQ359" s="1374"/>
      <c r="FR359" s="1374"/>
      <c r="FS359" s="1374"/>
      <c r="FT359" s="1374"/>
      <c r="FU359" s="1374"/>
      <c r="FV359" s="1374"/>
      <c r="FW359" s="1374"/>
      <c r="FX359" s="1374"/>
      <c r="FY359" s="1374"/>
      <c r="FZ359" s="1374"/>
      <c r="GA359" s="1374"/>
      <c r="GB359" s="1374"/>
      <c r="GC359" s="1374"/>
      <c r="GD359" s="1374"/>
      <c r="GE359" s="1374"/>
      <c r="GF359" s="1374"/>
      <c r="GG359" s="1374"/>
      <c r="GH359" s="1374"/>
      <c r="GI359" s="1374"/>
      <c r="GJ359" s="1374"/>
      <c r="GK359" s="1374"/>
      <c r="GL359" s="1374"/>
      <c r="GM359" s="1374"/>
      <c r="GN359" s="1374"/>
      <c r="GO359" s="1374"/>
      <c r="GP359" s="1374"/>
      <c r="GQ359" s="1374"/>
      <c r="GR359" s="1374"/>
      <c r="GS359" s="1374"/>
      <c r="GT359" s="1374"/>
      <c r="GU359" s="1374"/>
      <c r="GV359" s="1374"/>
      <c r="GW359" s="1374"/>
      <c r="GX359" s="1374"/>
      <c r="GY359" s="1374"/>
      <c r="GZ359" s="1374"/>
      <c r="HA359" s="1374"/>
      <c r="HB359" s="1374"/>
      <c r="HC359" s="1374"/>
      <c r="HD359" s="1374"/>
      <c r="HE359" s="1374"/>
      <c r="HF359" s="1374"/>
      <c r="HG359" s="1374"/>
      <c r="HH359" s="1374"/>
      <c r="HI359" s="1374"/>
      <c r="HJ359" s="1374"/>
      <c r="HK359" s="1374"/>
      <c r="HL359" s="1374"/>
      <c r="HM359" s="1374"/>
      <c r="HN359" s="1374"/>
      <c r="HO359" s="1374"/>
      <c r="HP359" s="1374"/>
      <c r="HQ359" s="1374"/>
      <c r="HR359" s="1374"/>
      <c r="HS359" s="1374"/>
      <c r="HT359" s="1374"/>
      <c r="HU359" s="1374"/>
      <c r="HV359" s="1374"/>
      <c r="HW359" s="1374"/>
      <c r="HX359" s="1374"/>
      <c r="HY359" s="1374"/>
      <c r="HZ359" s="1374"/>
      <c r="IA359" s="1374"/>
      <c r="IB359" s="1374"/>
      <c r="IC359" s="1374"/>
      <c r="ID359" s="1374"/>
      <c r="IE359" s="1374"/>
      <c r="IF359" s="1374"/>
      <c r="IG359" s="1374"/>
      <c r="IH359" s="1374"/>
      <c r="II359" s="1374"/>
      <c r="IJ359" s="1374"/>
      <c r="IK359" s="1374"/>
      <c r="IL359" s="1374"/>
      <c r="IM359" s="1374"/>
    </row>
    <row r="360" spans="1:247" ht="33" customHeight="1" x14ac:dyDescent="0.25">
      <c r="A360" s="202" t="s">
        <v>835</v>
      </c>
      <c r="B360" s="202" t="s">
        <v>836</v>
      </c>
      <c r="C360" s="203" t="s">
        <v>837</v>
      </c>
      <c r="D360" s="2219"/>
      <c r="E360" s="2220" t="s">
        <v>46</v>
      </c>
      <c r="F360" s="2221"/>
      <c r="G360" s="2219" t="s">
        <v>51</v>
      </c>
      <c r="H360" s="2223"/>
      <c r="I360" s="2291"/>
      <c r="J360" s="2291"/>
      <c r="K360" s="2225"/>
      <c r="L360" s="2225"/>
      <c r="M360" s="2224"/>
      <c r="N360" s="211"/>
      <c r="O360" s="2537"/>
      <c r="P360" s="211"/>
      <c r="Q360" s="211"/>
      <c r="R360" s="211"/>
      <c r="S360" s="211"/>
      <c r="T360" s="213"/>
      <c r="U360" s="214"/>
      <c r="V360" s="211"/>
      <c r="W360" s="211"/>
      <c r="X360" s="211"/>
      <c r="Y360" s="211"/>
      <c r="Z360" s="211"/>
      <c r="AA360" s="211"/>
      <c r="AB360" s="211"/>
      <c r="AC360" s="211"/>
      <c r="AD360" s="213"/>
      <c r="AE360" s="214"/>
      <c r="AF360" s="211"/>
      <c r="AG360" s="211"/>
      <c r="AH360" s="211"/>
      <c r="AI360" s="211"/>
      <c r="AJ360" s="211"/>
      <c r="AK360" s="211"/>
      <c r="AL360" s="211"/>
      <c r="AM360" s="211"/>
      <c r="AN360" s="211"/>
      <c r="HK360" s="2"/>
      <c r="HL360" s="2"/>
      <c r="HM360" s="2"/>
      <c r="HN360" s="2"/>
      <c r="HO360" s="2"/>
      <c r="HP360" s="2"/>
      <c r="HQ360" s="2"/>
      <c r="HR360" s="2"/>
      <c r="HS360" s="2"/>
    </row>
    <row r="361" spans="1:247" ht="30.75" customHeight="1" x14ac:dyDescent="0.25">
      <c r="A361" s="2297"/>
      <c r="B361" s="2293" t="s">
        <v>838</v>
      </c>
      <c r="C361" s="2426" t="s">
        <v>839</v>
      </c>
      <c r="D361" s="2296" t="s">
        <v>840</v>
      </c>
      <c r="E361" s="2227" t="s">
        <v>50</v>
      </c>
      <c r="F361" s="2215"/>
      <c r="G361" s="2227" t="s">
        <v>51</v>
      </c>
      <c r="H361" s="2217"/>
      <c r="I361" s="252" t="s">
        <v>52</v>
      </c>
      <c r="J361" s="2146">
        <v>2</v>
      </c>
      <c r="K361" s="592" t="s">
        <v>53</v>
      </c>
      <c r="L361" s="254">
        <v>11</v>
      </c>
      <c r="M361" s="254"/>
      <c r="N361" s="2572"/>
      <c r="O361" s="2569"/>
      <c r="P361" s="2574">
        <v>18</v>
      </c>
      <c r="Q361" s="2574"/>
      <c r="R361" s="2569"/>
      <c r="S361" s="2569"/>
      <c r="T361" s="231"/>
      <c r="U361" s="232"/>
      <c r="V361" s="398">
        <v>1</v>
      </c>
      <c r="W361" s="291" t="s">
        <v>54</v>
      </c>
      <c r="X361" s="291" t="s">
        <v>55</v>
      </c>
      <c r="Y361" s="291" t="s">
        <v>76</v>
      </c>
      <c r="Z361" s="292">
        <v>1</v>
      </c>
      <c r="AA361" s="293" t="s">
        <v>57</v>
      </c>
      <c r="AB361" s="293" t="s">
        <v>55</v>
      </c>
      <c r="AC361" s="293" t="s">
        <v>76</v>
      </c>
      <c r="AD361" s="231"/>
      <c r="AE361" s="232" t="str">
        <f t="shared" ref="AE361:AE364" si="224">IF(AD361="","",+AD361)</f>
        <v/>
      </c>
      <c r="AF361" s="398">
        <v>1</v>
      </c>
      <c r="AG361" s="291" t="s">
        <v>57</v>
      </c>
      <c r="AH361" s="291" t="s">
        <v>55</v>
      </c>
      <c r="AI361" s="291" t="s">
        <v>76</v>
      </c>
      <c r="AJ361" s="292">
        <v>1</v>
      </c>
      <c r="AK361" s="293" t="s">
        <v>57</v>
      </c>
      <c r="AL361" s="293" t="s">
        <v>55</v>
      </c>
      <c r="AM361" s="293" t="s">
        <v>76</v>
      </c>
      <c r="AN361" s="258" t="s">
        <v>841</v>
      </c>
    </row>
    <row r="362" spans="1:247" ht="131.25" customHeight="1" x14ac:dyDescent="0.25">
      <c r="A362" s="2297"/>
      <c r="B362" s="2293" t="s">
        <v>842</v>
      </c>
      <c r="C362" s="2426" t="s">
        <v>843</v>
      </c>
      <c r="D362" s="2296" t="s">
        <v>844</v>
      </c>
      <c r="E362" s="2227" t="s">
        <v>50</v>
      </c>
      <c r="F362" s="2227"/>
      <c r="G362" s="2227" t="s">
        <v>51</v>
      </c>
      <c r="H362" s="2217"/>
      <c r="I362" s="252" t="s">
        <v>52</v>
      </c>
      <c r="J362" s="2146">
        <v>2</v>
      </c>
      <c r="K362" s="592" t="s">
        <v>53</v>
      </c>
      <c r="L362" s="254">
        <v>11</v>
      </c>
      <c r="M362" s="254"/>
      <c r="N362" s="2572"/>
      <c r="O362" s="2569"/>
      <c r="P362" s="2586"/>
      <c r="Q362" s="2586"/>
      <c r="R362" s="2574">
        <v>18</v>
      </c>
      <c r="S362" s="2574"/>
      <c r="T362" s="231"/>
      <c r="U362" s="232"/>
      <c r="V362" s="398" t="s">
        <v>568</v>
      </c>
      <c r="W362" s="291" t="s">
        <v>54</v>
      </c>
      <c r="X362" s="291" t="s">
        <v>140</v>
      </c>
      <c r="Y362" s="291" t="s">
        <v>569</v>
      </c>
      <c r="Z362" s="292">
        <v>1</v>
      </c>
      <c r="AA362" s="293" t="s">
        <v>57</v>
      </c>
      <c r="AB362" s="293" t="s">
        <v>67</v>
      </c>
      <c r="AC362" s="293" t="s">
        <v>570</v>
      </c>
      <c r="AD362" s="231"/>
      <c r="AE362" s="232" t="str">
        <f t="shared" si="224"/>
        <v/>
      </c>
      <c r="AF362" s="398">
        <v>1</v>
      </c>
      <c r="AG362" s="291" t="s">
        <v>57</v>
      </c>
      <c r="AH362" s="291" t="s">
        <v>67</v>
      </c>
      <c r="AI362" s="291" t="s">
        <v>570</v>
      </c>
      <c r="AJ362" s="292">
        <v>1</v>
      </c>
      <c r="AK362" s="293" t="s">
        <v>57</v>
      </c>
      <c r="AL362" s="293" t="s">
        <v>67</v>
      </c>
      <c r="AM362" s="293" t="s">
        <v>570</v>
      </c>
      <c r="AN362" s="258" t="s">
        <v>845</v>
      </c>
    </row>
    <row r="363" spans="1:247" ht="38.25" x14ac:dyDescent="0.25">
      <c r="A363" s="2297"/>
      <c r="B363" s="2293" t="s">
        <v>846</v>
      </c>
      <c r="C363" s="2426" t="s">
        <v>847</v>
      </c>
      <c r="D363" s="2296" t="s">
        <v>848</v>
      </c>
      <c r="E363" s="2227" t="s">
        <v>50</v>
      </c>
      <c r="F363" s="2215"/>
      <c r="G363" s="2227" t="s">
        <v>51</v>
      </c>
      <c r="H363" s="2217"/>
      <c r="I363" s="252" t="s">
        <v>74</v>
      </c>
      <c r="J363" s="2146">
        <v>3</v>
      </c>
      <c r="K363" s="592" t="s">
        <v>190</v>
      </c>
      <c r="L363" s="254">
        <v>11</v>
      </c>
      <c r="M363" s="254"/>
      <c r="N363" s="2572"/>
      <c r="O363" s="2569"/>
      <c r="P363" s="2574">
        <v>18</v>
      </c>
      <c r="Q363" s="2574"/>
      <c r="R363" s="2569"/>
      <c r="S363" s="2569"/>
      <c r="T363" s="231"/>
      <c r="U363" s="232"/>
      <c r="V363" s="398">
        <v>1</v>
      </c>
      <c r="W363" s="291" t="s">
        <v>54</v>
      </c>
      <c r="X363" s="291" t="s">
        <v>55</v>
      </c>
      <c r="Y363" s="291" t="s">
        <v>76</v>
      </c>
      <c r="Z363" s="292">
        <v>1</v>
      </c>
      <c r="AA363" s="293" t="s">
        <v>57</v>
      </c>
      <c r="AB363" s="293" t="s">
        <v>55</v>
      </c>
      <c r="AC363" s="293" t="s">
        <v>76</v>
      </c>
      <c r="AD363" s="231"/>
      <c r="AE363" s="232" t="str">
        <f t="shared" si="224"/>
        <v/>
      </c>
      <c r="AF363" s="398">
        <v>1</v>
      </c>
      <c r="AG363" s="291" t="s">
        <v>57</v>
      </c>
      <c r="AH363" s="291" t="s">
        <v>55</v>
      </c>
      <c r="AI363" s="291" t="s">
        <v>76</v>
      </c>
      <c r="AJ363" s="292">
        <v>1</v>
      </c>
      <c r="AK363" s="293" t="s">
        <v>57</v>
      </c>
      <c r="AL363" s="293" t="s">
        <v>55</v>
      </c>
      <c r="AM363" s="293" t="s">
        <v>76</v>
      </c>
      <c r="AN363" s="258" t="s">
        <v>849</v>
      </c>
    </row>
    <row r="364" spans="1:247" ht="63.75" x14ac:dyDescent="0.25">
      <c r="A364" s="2297"/>
      <c r="B364" s="2293" t="s">
        <v>850</v>
      </c>
      <c r="C364" s="2426" t="s">
        <v>851</v>
      </c>
      <c r="D364" s="2296" t="s">
        <v>852</v>
      </c>
      <c r="E364" s="2227" t="s">
        <v>50</v>
      </c>
      <c r="F364" s="2215"/>
      <c r="G364" s="2227" t="s">
        <v>51</v>
      </c>
      <c r="H364" s="2217"/>
      <c r="I364" s="252" t="s">
        <v>74</v>
      </c>
      <c r="J364" s="2146">
        <v>3</v>
      </c>
      <c r="K364" s="592" t="s">
        <v>190</v>
      </c>
      <c r="L364" s="254">
        <v>11</v>
      </c>
      <c r="M364" s="254"/>
      <c r="N364" s="2584"/>
      <c r="O364" s="2587"/>
      <c r="P364" s="2574">
        <v>18</v>
      </c>
      <c r="Q364" s="2574"/>
      <c r="R364" s="2569"/>
      <c r="S364" s="2569"/>
      <c r="T364" s="231"/>
      <c r="U364" s="232"/>
      <c r="V364" s="398">
        <v>1</v>
      </c>
      <c r="W364" s="291" t="s">
        <v>54</v>
      </c>
      <c r="X364" s="291" t="s">
        <v>55</v>
      </c>
      <c r="Y364" s="291" t="s">
        <v>76</v>
      </c>
      <c r="Z364" s="292">
        <v>1</v>
      </c>
      <c r="AA364" s="293" t="s">
        <v>57</v>
      </c>
      <c r="AB364" s="293" t="s">
        <v>55</v>
      </c>
      <c r="AC364" s="293" t="s">
        <v>76</v>
      </c>
      <c r="AD364" s="231"/>
      <c r="AE364" s="232" t="str">
        <f t="shared" si="224"/>
        <v/>
      </c>
      <c r="AF364" s="398">
        <v>1</v>
      </c>
      <c r="AG364" s="291" t="s">
        <v>57</v>
      </c>
      <c r="AH364" s="291" t="s">
        <v>55</v>
      </c>
      <c r="AI364" s="291" t="s">
        <v>76</v>
      </c>
      <c r="AJ364" s="292">
        <v>1</v>
      </c>
      <c r="AK364" s="293" t="s">
        <v>57</v>
      </c>
      <c r="AL364" s="293" t="s">
        <v>55</v>
      </c>
      <c r="AM364" s="293" t="s">
        <v>76</v>
      </c>
      <c r="AN364" s="258" t="s">
        <v>853</v>
      </c>
    </row>
    <row r="365" spans="1:247" ht="25.5" x14ac:dyDescent="0.25">
      <c r="A365" s="202" t="s">
        <v>854</v>
      </c>
      <c r="B365" s="202" t="s">
        <v>855</v>
      </c>
      <c r="C365" s="203" t="s">
        <v>856</v>
      </c>
      <c r="D365" s="2219"/>
      <c r="E365" s="2220" t="s">
        <v>46</v>
      </c>
      <c r="F365" s="2221"/>
      <c r="G365" s="2219" t="s">
        <v>51</v>
      </c>
      <c r="H365" s="2223"/>
      <c r="I365" s="2291"/>
      <c r="J365" s="2291"/>
      <c r="K365" s="2225"/>
      <c r="L365" s="2225"/>
      <c r="M365" s="2224"/>
      <c r="N365" s="2585"/>
      <c r="O365" s="2537"/>
      <c r="P365" s="2537"/>
      <c r="Q365" s="2537"/>
      <c r="R365" s="2537"/>
      <c r="S365" s="2537"/>
      <c r="T365" s="213"/>
      <c r="U365" s="214"/>
      <c r="V365" s="211"/>
      <c r="W365" s="211"/>
      <c r="X365" s="211"/>
      <c r="Y365" s="211"/>
      <c r="Z365" s="211"/>
      <c r="AA365" s="211"/>
      <c r="AB365" s="211"/>
      <c r="AC365" s="211"/>
      <c r="AD365" s="213"/>
      <c r="AE365" s="214"/>
      <c r="AF365" s="211"/>
      <c r="AG365" s="211"/>
      <c r="AH365" s="211"/>
      <c r="AI365" s="211"/>
      <c r="AJ365" s="211"/>
      <c r="AK365" s="211"/>
      <c r="AL365" s="211"/>
      <c r="AM365" s="211"/>
      <c r="AN365" s="211"/>
      <c r="HK365" s="2"/>
      <c r="HL365" s="2"/>
      <c r="HM365" s="2"/>
      <c r="HN365" s="2"/>
      <c r="HO365" s="2"/>
      <c r="HP365" s="2"/>
      <c r="HQ365" s="2"/>
      <c r="HR365" s="2"/>
      <c r="HS365" s="2"/>
    </row>
    <row r="366" spans="1:247" ht="52.5" customHeight="1" x14ac:dyDescent="0.25">
      <c r="A366" s="2297"/>
      <c r="B366" s="2387" t="s">
        <v>857</v>
      </c>
      <c r="C366" s="2427" t="s">
        <v>858</v>
      </c>
      <c r="D366" s="2296"/>
      <c r="E366" s="2227" t="s">
        <v>50</v>
      </c>
      <c r="F366" s="2227"/>
      <c r="G366" s="2227" t="s">
        <v>51</v>
      </c>
      <c r="H366" s="2217"/>
      <c r="I366" s="252" t="s">
        <v>52</v>
      </c>
      <c r="J366" s="2146">
        <v>2</v>
      </c>
      <c r="K366" s="592" t="s">
        <v>88</v>
      </c>
      <c r="L366" s="254">
        <v>11</v>
      </c>
      <c r="M366" s="254"/>
      <c r="N366" s="2572"/>
      <c r="O366" s="2569"/>
      <c r="P366" s="2574">
        <v>18</v>
      </c>
      <c r="Q366" s="2574"/>
      <c r="R366" s="2569"/>
      <c r="S366" s="2569"/>
      <c r="T366" s="231"/>
      <c r="U366" s="232"/>
      <c r="V366" s="398">
        <v>1</v>
      </c>
      <c r="W366" s="291" t="s">
        <v>54</v>
      </c>
      <c r="X366" s="291" t="s">
        <v>55</v>
      </c>
      <c r="Y366" s="291" t="s">
        <v>76</v>
      </c>
      <c r="Z366" s="292">
        <v>1</v>
      </c>
      <c r="AA366" s="293" t="s">
        <v>57</v>
      </c>
      <c r="AB366" s="293" t="s">
        <v>55</v>
      </c>
      <c r="AC366" s="293" t="s">
        <v>260</v>
      </c>
      <c r="AD366" s="231"/>
      <c r="AE366" s="232" t="str">
        <f t="shared" ref="AE366:AE367" si="225">IF(AD366="","",+AD366)</f>
        <v/>
      </c>
      <c r="AF366" s="398">
        <v>1</v>
      </c>
      <c r="AG366" s="291" t="s">
        <v>57</v>
      </c>
      <c r="AH366" s="291" t="s">
        <v>55</v>
      </c>
      <c r="AI366" s="291" t="s">
        <v>260</v>
      </c>
      <c r="AJ366" s="292">
        <v>1</v>
      </c>
      <c r="AK366" s="293" t="s">
        <v>57</v>
      </c>
      <c r="AL366" s="293" t="s">
        <v>55</v>
      </c>
      <c r="AM366" s="293" t="s">
        <v>260</v>
      </c>
      <c r="AN366" s="258"/>
    </row>
    <row r="367" spans="1:247" ht="76.5" x14ac:dyDescent="0.25">
      <c r="A367" s="2295"/>
      <c r="B367" s="2265" t="s">
        <v>859</v>
      </c>
      <c r="C367" s="2428" t="s">
        <v>860</v>
      </c>
      <c r="D367" s="2296" t="s">
        <v>861</v>
      </c>
      <c r="E367" s="2227" t="s">
        <v>50</v>
      </c>
      <c r="F367" s="2215"/>
      <c r="G367" s="2227" t="s">
        <v>51</v>
      </c>
      <c r="H367" s="2217"/>
      <c r="I367" s="252" t="s">
        <v>52</v>
      </c>
      <c r="J367" s="2146">
        <v>2</v>
      </c>
      <c r="K367" s="1397" t="s">
        <v>211</v>
      </c>
      <c r="L367" s="254">
        <v>11</v>
      </c>
      <c r="M367" s="254"/>
      <c r="N367" s="2572"/>
      <c r="O367" s="2569"/>
      <c r="P367" s="2574">
        <v>18</v>
      </c>
      <c r="Q367" s="2574"/>
      <c r="R367" s="2569"/>
      <c r="S367" s="2569"/>
      <c r="T367" s="231"/>
      <c r="U367" s="232"/>
      <c r="V367" s="398">
        <v>1</v>
      </c>
      <c r="W367" s="291" t="s">
        <v>54</v>
      </c>
      <c r="X367" s="291" t="s">
        <v>55</v>
      </c>
      <c r="Y367" s="291" t="s">
        <v>76</v>
      </c>
      <c r="Z367" s="292">
        <v>1</v>
      </c>
      <c r="AA367" s="293" t="s">
        <v>57</v>
      </c>
      <c r="AB367" s="293" t="s">
        <v>55</v>
      </c>
      <c r="AC367" s="293" t="s">
        <v>260</v>
      </c>
      <c r="AD367" s="231"/>
      <c r="AE367" s="232" t="str">
        <f t="shared" si="225"/>
        <v/>
      </c>
      <c r="AF367" s="398">
        <v>1</v>
      </c>
      <c r="AG367" s="291" t="s">
        <v>57</v>
      </c>
      <c r="AH367" s="291" t="s">
        <v>55</v>
      </c>
      <c r="AI367" s="291" t="s">
        <v>260</v>
      </c>
      <c r="AJ367" s="292">
        <v>1</v>
      </c>
      <c r="AK367" s="293" t="s">
        <v>57</v>
      </c>
      <c r="AL367" s="293" t="s">
        <v>55</v>
      </c>
      <c r="AM367" s="293" t="s">
        <v>260</v>
      </c>
      <c r="AN367" s="258" t="s">
        <v>862</v>
      </c>
    </row>
    <row r="368" spans="1:247" ht="28.5" customHeight="1" x14ac:dyDescent="0.25">
      <c r="A368" s="202" t="s">
        <v>863</v>
      </c>
      <c r="B368" s="202" t="s">
        <v>864</v>
      </c>
      <c r="C368" s="203" t="s">
        <v>865</v>
      </c>
      <c r="D368" s="2219"/>
      <c r="E368" s="2220" t="s">
        <v>46</v>
      </c>
      <c r="F368" s="2221"/>
      <c r="G368" s="2219" t="s">
        <v>51</v>
      </c>
      <c r="H368" s="2223"/>
      <c r="I368" s="2291"/>
      <c r="J368" s="2291"/>
      <c r="K368" s="2225"/>
      <c r="L368" s="2225"/>
      <c r="M368" s="2224"/>
      <c r="N368" s="211"/>
      <c r="O368" s="2537"/>
      <c r="P368" s="211"/>
      <c r="Q368" s="211"/>
      <c r="R368" s="211"/>
      <c r="S368" s="211"/>
      <c r="T368" s="213"/>
      <c r="U368" s="214"/>
      <c r="V368" s="211"/>
      <c r="W368" s="211"/>
      <c r="X368" s="211"/>
      <c r="Y368" s="211"/>
      <c r="Z368" s="211"/>
      <c r="AA368" s="211"/>
      <c r="AB368" s="211"/>
      <c r="AC368" s="211"/>
      <c r="AD368" s="213"/>
      <c r="AE368" s="214"/>
      <c r="AF368" s="211"/>
      <c r="AG368" s="211"/>
      <c r="AH368" s="211"/>
      <c r="AI368" s="211"/>
      <c r="AJ368" s="211"/>
      <c r="AK368" s="211"/>
      <c r="AL368" s="211"/>
      <c r="AM368" s="211"/>
      <c r="AN368" s="211"/>
      <c r="HK368" s="2"/>
      <c r="HL368" s="2"/>
      <c r="HM368" s="2"/>
      <c r="HN368" s="2"/>
      <c r="HO368" s="2"/>
      <c r="HP368" s="2"/>
      <c r="HQ368" s="2"/>
      <c r="HR368" s="2"/>
      <c r="HS368" s="2"/>
    </row>
    <row r="369" spans="1:247" ht="76.5" x14ac:dyDescent="0.25">
      <c r="A369" s="2297"/>
      <c r="B369" s="2429" t="s">
        <v>866</v>
      </c>
      <c r="C369" s="2300" t="s">
        <v>867</v>
      </c>
      <c r="D369" s="2296" t="s">
        <v>868</v>
      </c>
      <c r="E369" s="2227" t="s">
        <v>50</v>
      </c>
      <c r="F369" s="2215"/>
      <c r="G369" s="2227" t="s">
        <v>51</v>
      </c>
      <c r="H369" s="2217"/>
      <c r="I369" s="252" t="s">
        <v>52</v>
      </c>
      <c r="J369" s="2146">
        <v>2</v>
      </c>
      <c r="K369" s="592" t="s">
        <v>608</v>
      </c>
      <c r="L369" s="254">
        <v>11</v>
      </c>
      <c r="M369" s="254"/>
      <c r="N369" s="2588">
        <v>6</v>
      </c>
      <c r="O369" s="2558"/>
      <c r="P369" s="2593">
        <v>18</v>
      </c>
      <c r="Q369" s="2593"/>
      <c r="R369" s="2576"/>
      <c r="S369" s="2230"/>
      <c r="T369" s="231"/>
      <c r="U369" s="232"/>
      <c r="V369" s="398">
        <v>1</v>
      </c>
      <c r="W369" s="291" t="s">
        <v>54</v>
      </c>
      <c r="X369" s="291" t="s">
        <v>55</v>
      </c>
      <c r="Y369" s="697" t="s">
        <v>76</v>
      </c>
      <c r="Z369" s="292">
        <v>1</v>
      </c>
      <c r="AA369" s="293" t="s">
        <v>57</v>
      </c>
      <c r="AB369" s="293" t="s">
        <v>55</v>
      </c>
      <c r="AC369" s="293" t="s">
        <v>82</v>
      </c>
      <c r="AD369" s="231"/>
      <c r="AE369" s="232" t="str">
        <f t="shared" ref="AE369:AE371" si="226">IF(AD369="","",+AD369)</f>
        <v/>
      </c>
      <c r="AF369" s="398">
        <v>1</v>
      </c>
      <c r="AG369" s="291" t="s">
        <v>57</v>
      </c>
      <c r="AH369" s="291" t="s">
        <v>55</v>
      </c>
      <c r="AI369" s="291" t="s">
        <v>82</v>
      </c>
      <c r="AJ369" s="292">
        <v>1</v>
      </c>
      <c r="AK369" s="293" t="s">
        <v>57</v>
      </c>
      <c r="AL369" s="293" t="s">
        <v>55</v>
      </c>
      <c r="AM369" s="293" t="s">
        <v>82</v>
      </c>
      <c r="AN369" s="258" t="s">
        <v>869</v>
      </c>
    </row>
    <row r="370" spans="1:247" ht="63.75" x14ac:dyDescent="0.25">
      <c r="A370" s="2297"/>
      <c r="B370" s="2429" t="s">
        <v>870</v>
      </c>
      <c r="C370" s="2300" t="s">
        <v>871</v>
      </c>
      <c r="D370" s="2296" t="s">
        <v>872</v>
      </c>
      <c r="E370" s="136" t="s">
        <v>50</v>
      </c>
      <c r="F370" s="2227"/>
      <c r="G370" s="2227" t="s">
        <v>51</v>
      </c>
      <c r="H370" s="2217"/>
      <c r="I370" s="252" t="s">
        <v>52</v>
      </c>
      <c r="J370" s="2146">
        <v>2</v>
      </c>
      <c r="K370" s="592" t="s">
        <v>190</v>
      </c>
      <c r="L370" s="254">
        <v>11</v>
      </c>
      <c r="M370" s="254"/>
      <c r="N370" s="2588">
        <v>6</v>
      </c>
      <c r="O370" s="2558"/>
      <c r="P370" s="2593">
        <v>18</v>
      </c>
      <c r="Q370" s="2593"/>
      <c r="R370" s="2576"/>
      <c r="S370" s="2230"/>
      <c r="T370" s="231"/>
      <c r="U370" s="232"/>
      <c r="V370" s="398">
        <v>1</v>
      </c>
      <c r="W370" s="291" t="s">
        <v>54</v>
      </c>
      <c r="X370" s="291" t="s">
        <v>55</v>
      </c>
      <c r="Y370" s="697" t="s">
        <v>76</v>
      </c>
      <c r="Z370" s="292">
        <v>1</v>
      </c>
      <c r="AA370" s="293" t="s">
        <v>57</v>
      </c>
      <c r="AB370" s="293" t="s">
        <v>55</v>
      </c>
      <c r="AC370" s="293" t="s">
        <v>82</v>
      </c>
      <c r="AD370" s="231"/>
      <c r="AE370" s="232" t="str">
        <f t="shared" si="226"/>
        <v/>
      </c>
      <c r="AF370" s="398">
        <v>1</v>
      </c>
      <c r="AG370" s="291" t="s">
        <v>57</v>
      </c>
      <c r="AH370" s="291" t="s">
        <v>55</v>
      </c>
      <c r="AI370" s="291" t="s">
        <v>82</v>
      </c>
      <c r="AJ370" s="292">
        <v>1</v>
      </c>
      <c r="AK370" s="293" t="s">
        <v>57</v>
      </c>
      <c r="AL370" s="293" t="s">
        <v>55</v>
      </c>
      <c r="AM370" s="293" t="s">
        <v>82</v>
      </c>
      <c r="AN370" s="258" t="s">
        <v>873</v>
      </c>
    </row>
    <row r="371" spans="1:247" ht="76.5" x14ac:dyDescent="0.25">
      <c r="A371" s="2431"/>
      <c r="B371" s="1401" t="s">
        <v>874</v>
      </c>
      <c r="C371" s="1402" t="s">
        <v>875</v>
      </c>
      <c r="D371" s="2302"/>
      <c r="E371" s="136" t="s">
        <v>50</v>
      </c>
      <c r="F371" s="2432"/>
      <c r="G371" s="2216" t="s">
        <v>51</v>
      </c>
      <c r="H371" s="2303"/>
      <c r="I371" s="252" t="s">
        <v>52</v>
      </c>
      <c r="J371" s="2146">
        <v>2</v>
      </c>
      <c r="K371" s="592" t="s">
        <v>473</v>
      </c>
      <c r="L371" s="254">
        <v>11</v>
      </c>
      <c r="M371" s="254"/>
      <c r="N371" s="2589"/>
      <c r="O371" s="2574"/>
      <c r="P371" s="2574">
        <v>18</v>
      </c>
      <c r="Q371" s="2574"/>
      <c r="R371" s="2576"/>
      <c r="S371" s="2230"/>
      <c r="T371" s="231"/>
      <c r="U371" s="232"/>
      <c r="V371" s="398">
        <v>1</v>
      </c>
      <c r="W371" s="291" t="s">
        <v>54</v>
      </c>
      <c r="X371" s="291" t="s">
        <v>140</v>
      </c>
      <c r="Y371" s="291" t="s">
        <v>876</v>
      </c>
      <c r="Z371" s="292">
        <v>1</v>
      </c>
      <c r="AA371" s="293" t="s">
        <v>57</v>
      </c>
      <c r="AB371" s="293" t="s">
        <v>67</v>
      </c>
      <c r="AC371" s="293" t="s">
        <v>237</v>
      </c>
      <c r="AD371" s="231"/>
      <c r="AE371" s="232" t="str">
        <f t="shared" si="226"/>
        <v/>
      </c>
      <c r="AF371" s="398">
        <v>1</v>
      </c>
      <c r="AG371" s="291" t="s">
        <v>57</v>
      </c>
      <c r="AH371" s="291" t="s">
        <v>67</v>
      </c>
      <c r="AI371" s="291" t="s">
        <v>237</v>
      </c>
      <c r="AJ371" s="292">
        <v>1</v>
      </c>
      <c r="AK371" s="293" t="s">
        <v>57</v>
      </c>
      <c r="AL371" s="293" t="s">
        <v>67</v>
      </c>
      <c r="AM371" s="293" t="s">
        <v>237</v>
      </c>
      <c r="AN371" s="258" t="s">
        <v>877</v>
      </c>
    </row>
    <row r="372" spans="1:247" x14ac:dyDescent="0.25">
      <c r="A372" s="1407"/>
      <c r="B372" s="992"/>
      <c r="C372" s="1408"/>
      <c r="D372" s="547"/>
      <c r="E372" s="449"/>
      <c r="F372" s="570"/>
      <c r="G372" s="449"/>
      <c r="H372" s="1409"/>
      <c r="I372" s="252"/>
      <c r="J372" s="2146"/>
      <c r="K372" s="254"/>
      <c r="L372" s="254"/>
      <c r="M372" s="254"/>
      <c r="N372" s="2400"/>
      <c r="O372" s="2574"/>
      <c r="P372" s="2574"/>
      <c r="Q372" s="2574"/>
      <c r="R372" s="2576"/>
      <c r="S372" s="2230"/>
      <c r="T372" s="38"/>
      <c r="U372" s="39"/>
      <c r="V372" s="398"/>
      <c r="W372" s="291"/>
      <c r="X372" s="291"/>
      <c r="Y372" s="291"/>
      <c r="Z372" s="292"/>
      <c r="AA372" s="293"/>
      <c r="AB372" s="293"/>
      <c r="AC372" s="293"/>
      <c r="AD372" s="617"/>
      <c r="AE372" s="618"/>
      <c r="AF372" s="398"/>
      <c r="AG372" s="291"/>
      <c r="AH372" s="291"/>
      <c r="AI372" s="291"/>
      <c r="AJ372" s="292"/>
      <c r="AK372" s="293"/>
      <c r="AL372" s="293"/>
      <c r="AM372" s="293"/>
      <c r="AN372" s="258"/>
    </row>
    <row r="373" spans="1:247" s="1416" customFormat="1" ht="30.75" customHeight="1" x14ac:dyDescent="0.25">
      <c r="A373" s="1410"/>
      <c r="B373" s="1411" t="s">
        <v>878</v>
      </c>
      <c r="C373" s="1412" t="s">
        <v>879</v>
      </c>
      <c r="D373" s="132" t="s">
        <v>880</v>
      </c>
      <c r="E373" s="136" t="s">
        <v>50</v>
      </c>
      <c r="F373" s="132"/>
      <c r="G373" s="2227" t="s">
        <v>51</v>
      </c>
      <c r="H373" s="1411"/>
      <c r="I373" s="1090" t="s">
        <v>52</v>
      </c>
      <c r="J373" s="2404">
        <v>2</v>
      </c>
      <c r="K373" s="226" t="s">
        <v>643</v>
      </c>
      <c r="L373" s="1090" t="s">
        <v>881</v>
      </c>
      <c r="M373" s="1090"/>
      <c r="N373" s="2590"/>
      <c r="O373" s="2594"/>
      <c r="P373" s="2574">
        <v>0</v>
      </c>
      <c r="Q373" s="2574"/>
      <c r="R373" s="2591"/>
      <c r="S373" s="2333"/>
      <c r="T373" s="231"/>
      <c r="U373" s="232"/>
      <c r="V373" s="2402">
        <v>1</v>
      </c>
      <c r="W373" s="331" t="s">
        <v>54</v>
      </c>
      <c r="X373" s="2722" t="s">
        <v>883</v>
      </c>
      <c r="Y373" s="2723"/>
      <c r="Z373" s="2723"/>
      <c r="AA373" s="2723"/>
      <c r="AB373" s="2723"/>
      <c r="AC373" s="2723"/>
      <c r="AD373" s="2724"/>
      <c r="AE373" s="2724"/>
      <c r="AF373" s="2723"/>
      <c r="AG373" s="2723"/>
      <c r="AH373" s="2723"/>
      <c r="AI373" s="2723"/>
      <c r="AJ373" s="2723"/>
      <c r="AK373" s="2723"/>
      <c r="AL373" s="2723"/>
      <c r="AM373" s="2725"/>
      <c r="AN373" s="1092"/>
      <c r="AO373" s="602"/>
      <c r="AP373" s="602"/>
      <c r="AQ373" s="602"/>
      <c r="AR373" s="602"/>
      <c r="AS373" s="602"/>
      <c r="AT373" s="602"/>
      <c r="AU373" s="602"/>
      <c r="AV373" s="602"/>
      <c r="AW373" s="602"/>
      <c r="AX373" s="602"/>
      <c r="AY373" s="602"/>
      <c r="AZ373" s="602"/>
      <c r="BA373" s="602"/>
      <c r="BB373" s="602"/>
      <c r="BC373" s="602"/>
      <c r="BD373" s="602"/>
      <c r="BE373" s="602"/>
      <c r="BF373" s="602"/>
      <c r="BG373" s="602"/>
      <c r="BH373" s="602"/>
      <c r="BI373" s="602"/>
      <c r="BJ373" s="602"/>
      <c r="BK373" s="602"/>
      <c r="BL373" s="602"/>
      <c r="BM373" s="602"/>
      <c r="BN373" s="602"/>
      <c r="BO373" s="602"/>
      <c r="BP373" s="602"/>
      <c r="BQ373" s="602"/>
      <c r="BR373" s="602"/>
      <c r="BS373" s="602"/>
      <c r="BT373" s="602"/>
      <c r="BU373" s="602"/>
      <c r="BV373" s="602"/>
      <c r="BW373" s="602"/>
      <c r="BX373" s="602"/>
      <c r="BY373" s="602"/>
      <c r="BZ373" s="602"/>
      <c r="CA373" s="602"/>
      <c r="CB373" s="602"/>
      <c r="CC373" s="602"/>
      <c r="CD373" s="602"/>
      <c r="CE373" s="602"/>
      <c r="CF373" s="602"/>
      <c r="CG373" s="602"/>
      <c r="CH373" s="602"/>
      <c r="CI373" s="602"/>
      <c r="CJ373" s="602"/>
      <c r="CK373" s="602"/>
      <c r="CL373" s="602"/>
      <c r="CM373" s="602"/>
      <c r="CN373" s="602"/>
      <c r="CO373" s="602"/>
      <c r="CP373" s="602"/>
      <c r="CQ373" s="602"/>
      <c r="CR373" s="602"/>
      <c r="CS373" s="602"/>
      <c r="CT373" s="602"/>
      <c r="CU373" s="602"/>
      <c r="CV373" s="602"/>
      <c r="CW373" s="602"/>
      <c r="CX373" s="602"/>
      <c r="CY373" s="602"/>
      <c r="CZ373" s="602"/>
      <c r="DA373" s="602"/>
      <c r="DB373" s="602"/>
      <c r="DC373" s="602"/>
      <c r="DD373" s="602"/>
      <c r="DE373" s="602"/>
      <c r="DF373" s="602"/>
      <c r="DG373" s="602"/>
      <c r="DH373" s="602"/>
      <c r="DI373" s="602"/>
      <c r="DJ373" s="602"/>
      <c r="DK373" s="602"/>
      <c r="DL373" s="1415"/>
      <c r="DM373" s="1415"/>
      <c r="DN373" s="1415"/>
      <c r="DO373" s="1415"/>
      <c r="DP373" s="1415"/>
      <c r="DQ373" s="1415"/>
      <c r="DR373" s="1415"/>
      <c r="DS373" s="1415"/>
      <c r="DT373" s="1415"/>
      <c r="DU373" s="1415"/>
      <c r="DV373" s="1415"/>
      <c r="DW373" s="1415"/>
      <c r="DX373" s="1415"/>
      <c r="DY373" s="1415"/>
      <c r="DZ373" s="1415"/>
      <c r="EA373" s="1415"/>
      <c r="EB373" s="1415"/>
      <c r="EC373" s="1415"/>
      <c r="ED373" s="1415"/>
      <c r="EE373" s="1415"/>
      <c r="EF373" s="1415"/>
      <c r="EG373" s="1415"/>
      <c r="EH373" s="1415"/>
      <c r="EI373" s="1415"/>
      <c r="EJ373" s="1415"/>
      <c r="EK373" s="1415"/>
      <c r="EL373" s="1415"/>
      <c r="EM373" s="1415"/>
      <c r="EN373" s="1415"/>
      <c r="EO373" s="1415"/>
      <c r="EP373" s="1415"/>
      <c r="EQ373" s="1415"/>
      <c r="ER373" s="1415"/>
      <c r="ES373" s="1415"/>
      <c r="ET373" s="1415"/>
      <c r="EU373" s="1415"/>
      <c r="EV373" s="1415"/>
      <c r="EW373" s="1415"/>
      <c r="EX373" s="1415"/>
      <c r="EY373" s="1415"/>
      <c r="EZ373" s="1415"/>
      <c r="FA373" s="1415"/>
      <c r="FB373" s="1415"/>
      <c r="FC373" s="1415"/>
      <c r="FD373" s="1415"/>
      <c r="FE373" s="1415"/>
      <c r="FF373" s="1415"/>
      <c r="FG373" s="1415"/>
      <c r="FH373" s="1415"/>
      <c r="FI373" s="1415"/>
      <c r="FJ373" s="1415"/>
      <c r="FK373" s="1415"/>
      <c r="FL373" s="1415"/>
      <c r="FM373" s="1415"/>
      <c r="FN373" s="1415"/>
      <c r="FO373" s="1415"/>
      <c r="FP373" s="1415"/>
      <c r="FQ373" s="1415"/>
      <c r="FR373" s="1415"/>
      <c r="FS373" s="1415"/>
      <c r="FT373" s="1415"/>
      <c r="FU373" s="1415"/>
      <c r="FV373" s="1415"/>
      <c r="FW373" s="1415"/>
      <c r="FX373" s="1415"/>
      <c r="FY373" s="1415"/>
      <c r="FZ373" s="1415"/>
      <c r="GA373" s="1415"/>
      <c r="GB373" s="1415"/>
      <c r="GC373" s="1415"/>
      <c r="GD373" s="1415"/>
      <c r="GE373" s="1415"/>
      <c r="GF373" s="1415"/>
      <c r="GG373" s="1415"/>
      <c r="GH373" s="1415"/>
      <c r="GI373" s="1415"/>
      <c r="GJ373" s="1415"/>
      <c r="GK373" s="1415"/>
      <c r="GL373" s="1415"/>
      <c r="GM373" s="1415"/>
      <c r="GN373" s="1415"/>
      <c r="GO373" s="1415"/>
      <c r="GP373" s="1415"/>
      <c r="GQ373" s="1415"/>
      <c r="GR373" s="1415"/>
      <c r="GS373" s="1415"/>
      <c r="GT373" s="1415"/>
      <c r="GU373" s="1415"/>
      <c r="GV373" s="1415"/>
      <c r="GW373" s="1415"/>
      <c r="GX373" s="1415"/>
      <c r="GY373" s="1415"/>
      <c r="GZ373" s="1415"/>
      <c r="HA373" s="1415"/>
      <c r="HB373" s="1415"/>
      <c r="HC373" s="1415"/>
      <c r="HD373" s="1415"/>
      <c r="HE373" s="1415"/>
      <c r="HF373" s="1415"/>
      <c r="HG373" s="1415"/>
      <c r="HH373" s="1415"/>
      <c r="HI373" s="1415"/>
      <c r="HJ373" s="1415"/>
    </row>
    <row r="374" spans="1:247" ht="31.5" customHeight="1" x14ac:dyDescent="0.25">
      <c r="A374" s="1417" t="s">
        <v>884</v>
      </c>
      <c r="B374" s="1417" t="s">
        <v>885</v>
      </c>
      <c r="C374" s="1418" t="s">
        <v>886</v>
      </c>
      <c r="D374" s="2219"/>
      <c r="E374" s="2433" t="s">
        <v>118</v>
      </c>
      <c r="F374" s="2434"/>
      <c r="G374" s="2435"/>
      <c r="H374" s="2436" t="s">
        <v>119</v>
      </c>
      <c r="I374" s="2224" t="s">
        <v>52</v>
      </c>
      <c r="J374" s="2224">
        <v>2</v>
      </c>
      <c r="K374" s="2437"/>
      <c r="L374" s="2437"/>
      <c r="M374" s="2224"/>
      <c r="N374" s="2585"/>
      <c r="O374" s="2537"/>
      <c r="P374" s="2537"/>
      <c r="Q374" s="2537"/>
      <c r="R374" s="2592"/>
      <c r="S374" s="211"/>
      <c r="T374" s="213"/>
      <c r="U374" s="214"/>
      <c r="V374" s="211"/>
      <c r="W374" s="211"/>
      <c r="X374" s="211"/>
      <c r="Y374" s="211"/>
      <c r="Z374" s="211"/>
      <c r="AA374" s="211"/>
      <c r="AB374" s="211"/>
      <c r="AC374" s="211"/>
      <c r="AD374" s="213"/>
      <c r="AE374" s="214"/>
      <c r="AF374" s="211"/>
      <c r="AG374" s="211"/>
      <c r="AH374" s="211"/>
      <c r="AI374" s="211"/>
      <c r="AJ374" s="211"/>
      <c r="AK374" s="211"/>
      <c r="AL374" s="211"/>
      <c r="AM374" s="211"/>
      <c r="AN374" s="211"/>
      <c r="HK374" s="2"/>
      <c r="HL374" s="2"/>
      <c r="HM374" s="2"/>
      <c r="HN374" s="2"/>
      <c r="HO374" s="2"/>
      <c r="HP374" s="2"/>
      <c r="HQ374" s="2"/>
      <c r="HR374" s="2"/>
      <c r="HS374" s="2"/>
    </row>
    <row r="375" spans="1:247" ht="103.5" customHeight="1" x14ac:dyDescent="0.25">
      <c r="A375" s="2324"/>
      <c r="B375" s="2324" t="s">
        <v>887</v>
      </c>
      <c r="C375" s="1092" t="s">
        <v>888</v>
      </c>
      <c r="D375" s="2213" t="s">
        <v>889</v>
      </c>
      <c r="E375" s="136" t="s">
        <v>50</v>
      </c>
      <c r="F375" s="2227" t="s">
        <v>123</v>
      </c>
      <c r="G375" s="2227" t="s">
        <v>124</v>
      </c>
      <c r="H375" s="2324"/>
      <c r="I375" s="1090" t="s">
        <v>52</v>
      </c>
      <c r="J375" s="2404" t="s">
        <v>52</v>
      </c>
      <c r="K375" s="226" t="s">
        <v>125</v>
      </c>
      <c r="L375" s="226">
        <v>12</v>
      </c>
      <c r="M375" s="2438"/>
      <c r="N375" s="2572"/>
      <c r="O375" s="2569"/>
      <c r="P375" s="2574">
        <v>18</v>
      </c>
      <c r="Q375" s="2574"/>
      <c r="R375" s="2576"/>
      <c r="S375" s="2230"/>
      <c r="T375" s="231"/>
      <c r="U375" s="232"/>
      <c r="V375" s="398">
        <v>1</v>
      </c>
      <c r="W375" s="291" t="s">
        <v>54</v>
      </c>
      <c r="X375" s="291" t="s">
        <v>140</v>
      </c>
      <c r="Y375" s="291" t="s">
        <v>203</v>
      </c>
      <c r="Z375" s="292">
        <v>1</v>
      </c>
      <c r="AA375" s="293" t="s">
        <v>57</v>
      </c>
      <c r="AB375" s="293" t="s">
        <v>55</v>
      </c>
      <c r="AC375" s="293" t="s">
        <v>82</v>
      </c>
      <c r="AD375" s="231"/>
      <c r="AE375" s="232" t="str">
        <f t="shared" ref="AE375:AE377" si="227">IF(AD375="","",+AD375)</f>
        <v/>
      </c>
      <c r="AF375" s="398">
        <v>1</v>
      </c>
      <c r="AG375" s="291" t="s">
        <v>57</v>
      </c>
      <c r="AH375" s="291" t="s">
        <v>67</v>
      </c>
      <c r="AI375" s="291" t="s">
        <v>69</v>
      </c>
      <c r="AJ375" s="292">
        <v>1</v>
      </c>
      <c r="AK375" s="293" t="s">
        <v>57</v>
      </c>
      <c r="AL375" s="293" t="s">
        <v>67</v>
      </c>
      <c r="AM375" s="293" t="s">
        <v>69</v>
      </c>
      <c r="AN375" s="237" t="s">
        <v>129</v>
      </c>
    </row>
    <row r="376" spans="1:247" ht="103.5" customHeight="1" x14ac:dyDescent="0.25">
      <c r="A376" s="2324"/>
      <c r="B376" s="2324" t="s">
        <v>890</v>
      </c>
      <c r="C376" s="1092" t="s">
        <v>891</v>
      </c>
      <c r="D376" s="2213" t="s">
        <v>892</v>
      </c>
      <c r="E376" s="136" t="s">
        <v>50</v>
      </c>
      <c r="F376" s="2227" t="s">
        <v>123</v>
      </c>
      <c r="G376" s="2227" t="s">
        <v>369</v>
      </c>
      <c r="H376" s="2324"/>
      <c r="I376" s="1090" t="s">
        <v>52</v>
      </c>
      <c r="J376" s="2404" t="s">
        <v>52</v>
      </c>
      <c r="K376" s="226" t="s">
        <v>133</v>
      </c>
      <c r="L376" s="226">
        <v>14</v>
      </c>
      <c r="M376" s="2438"/>
      <c r="N376" s="2572"/>
      <c r="O376" s="2569"/>
      <c r="P376" s="2574">
        <v>18</v>
      </c>
      <c r="Q376" s="2574"/>
      <c r="R376" s="2576"/>
      <c r="S376" s="2230"/>
      <c r="T376" s="231"/>
      <c r="U376" s="232"/>
      <c r="V376" s="398">
        <v>1</v>
      </c>
      <c r="W376" s="291" t="s">
        <v>54</v>
      </c>
      <c r="X376" s="291" t="s">
        <v>140</v>
      </c>
      <c r="Y376" s="291" t="s">
        <v>203</v>
      </c>
      <c r="Z376" s="292">
        <v>1</v>
      </c>
      <c r="AA376" s="293" t="s">
        <v>57</v>
      </c>
      <c r="AB376" s="293" t="s">
        <v>55</v>
      </c>
      <c r="AC376" s="293" t="s">
        <v>82</v>
      </c>
      <c r="AD376" s="231"/>
      <c r="AE376" s="232" t="str">
        <f t="shared" si="227"/>
        <v/>
      </c>
      <c r="AF376" s="398">
        <v>1</v>
      </c>
      <c r="AG376" s="291" t="s">
        <v>57</v>
      </c>
      <c r="AH376" s="291" t="s">
        <v>55</v>
      </c>
      <c r="AI376" s="291" t="s">
        <v>82</v>
      </c>
      <c r="AJ376" s="292">
        <v>1</v>
      </c>
      <c r="AK376" s="293" t="s">
        <v>57</v>
      </c>
      <c r="AL376" s="293" t="s">
        <v>55</v>
      </c>
      <c r="AM376" s="293" t="s">
        <v>82</v>
      </c>
      <c r="AN376" s="237" t="s">
        <v>135</v>
      </c>
    </row>
    <row r="377" spans="1:247" ht="27" customHeight="1" x14ac:dyDescent="0.25">
      <c r="A377" s="2324"/>
      <c r="B377" s="1427" t="s">
        <v>893</v>
      </c>
      <c r="C377" s="543" t="s">
        <v>894</v>
      </c>
      <c r="D377" s="2213"/>
      <c r="E377" s="136" t="s">
        <v>50</v>
      </c>
      <c r="F377" s="2227" t="s">
        <v>624</v>
      </c>
      <c r="G377" s="2227" t="s">
        <v>369</v>
      </c>
      <c r="H377" s="2324"/>
      <c r="I377" s="1090" t="s">
        <v>52</v>
      </c>
      <c r="J377" s="2404" t="s">
        <v>52</v>
      </c>
      <c r="K377" s="226" t="s">
        <v>391</v>
      </c>
      <c r="L377" s="226" t="str">
        <f>"09"</f>
        <v>09</v>
      </c>
      <c r="M377" s="2438"/>
      <c r="N377" s="2572"/>
      <c r="O377" s="2569"/>
      <c r="P377" s="2574">
        <v>15</v>
      </c>
      <c r="Q377" s="2574"/>
      <c r="R377" s="2576"/>
      <c r="S377" s="2230"/>
      <c r="T377" s="231"/>
      <c r="U377" s="232"/>
      <c r="V377" s="398">
        <v>1</v>
      </c>
      <c r="W377" s="291" t="s">
        <v>54</v>
      </c>
      <c r="X377" s="291" t="s">
        <v>140</v>
      </c>
      <c r="Y377" s="291" t="s">
        <v>134</v>
      </c>
      <c r="Z377" s="292">
        <v>1</v>
      </c>
      <c r="AA377" s="293" t="s">
        <v>57</v>
      </c>
      <c r="AB377" s="293" t="s">
        <v>55</v>
      </c>
      <c r="AC377" s="293" t="s">
        <v>82</v>
      </c>
      <c r="AD377" s="231"/>
      <c r="AE377" s="232" t="str">
        <f t="shared" si="227"/>
        <v/>
      </c>
      <c r="AF377" s="398">
        <v>1</v>
      </c>
      <c r="AG377" s="291" t="s">
        <v>57</v>
      </c>
      <c r="AH377" s="291" t="s">
        <v>55</v>
      </c>
      <c r="AI377" s="291" t="s">
        <v>82</v>
      </c>
      <c r="AJ377" s="292">
        <v>1</v>
      </c>
      <c r="AK377" s="293" t="s">
        <v>57</v>
      </c>
      <c r="AL377" s="293" t="s">
        <v>55</v>
      </c>
      <c r="AM377" s="293" t="s">
        <v>82</v>
      </c>
      <c r="AN377" s="1428"/>
    </row>
    <row r="378" spans="1:247" ht="30.75" customHeight="1" x14ac:dyDescent="0.25">
      <c r="A378" s="1429" t="s">
        <v>895</v>
      </c>
      <c r="B378" s="1429" t="s">
        <v>896</v>
      </c>
      <c r="C378" s="310" t="s">
        <v>897</v>
      </c>
      <c r="D378" s="2439" t="s">
        <v>898</v>
      </c>
      <c r="E378" s="2440" t="s">
        <v>144</v>
      </c>
      <c r="F378" s="2440"/>
      <c r="G378" s="2441"/>
      <c r="H378" s="2442"/>
      <c r="I378" s="2443">
        <f>+I381+I382+I383</f>
        <v>6</v>
      </c>
      <c r="J378" s="2443">
        <f>+J381+J382+J383</f>
        <v>6</v>
      </c>
      <c r="K378" s="2444"/>
      <c r="L378" s="2444"/>
      <c r="M378" s="2246"/>
      <c r="N378" s="2247"/>
      <c r="O378" s="2538"/>
      <c r="P378" s="2247"/>
      <c r="Q378" s="2247"/>
      <c r="R378" s="2247"/>
      <c r="S378" s="2247"/>
      <c r="T378" s="317"/>
      <c r="U378" s="318"/>
      <c r="V378" s="2248"/>
      <c r="W378" s="2248"/>
      <c r="X378" s="2249"/>
      <c r="Y378" s="2250"/>
      <c r="Z378" s="2249"/>
      <c r="AA378" s="2249"/>
      <c r="AB378" s="2249"/>
      <c r="AC378" s="2249"/>
      <c r="AD378" s="324"/>
      <c r="AE378" s="325"/>
      <c r="AF378" s="2249"/>
      <c r="AG378" s="2249"/>
      <c r="AH378" s="2249"/>
      <c r="AI378" s="2249"/>
      <c r="AJ378" s="2249"/>
      <c r="AK378" s="2249"/>
      <c r="AL378" s="2249"/>
      <c r="AM378" s="2249"/>
      <c r="AN378" s="2251"/>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row>
    <row r="379" spans="1:247" s="1375" customFormat="1" ht="49.5" customHeight="1" x14ac:dyDescent="0.25">
      <c r="A379" s="2445" t="s">
        <v>899</v>
      </c>
      <c r="B379" s="2445" t="s">
        <v>900</v>
      </c>
      <c r="C379" s="2422" t="s">
        <v>901</v>
      </c>
      <c r="D379" s="2420"/>
      <c r="E379" s="2421" t="s">
        <v>118</v>
      </c>
      <c r="F379" s="2422" t="s">
        <v>834</v>
      </c>
      <c r="G379" s="2420" t="s">
        <v>51</v>
      </c>
      <c r="H379" s="2423"/>
      <c r="I379" s="2420"/>
      <c r="J379" s="2420"/>
      <c r="K379" s="1363" t="s">
        <v>53</v>
      </c>
      <c r="L379" s="1363"/>
      <c r="M379" s="1363"/>
      <c r="N379" s="1357"/>
      <c r="O379" s="2560"/>
      <c r="P379" s="1357"/>
      <c r="Q379" s="1357"/>
      <c r="R379" s="2424"/>
      <c r="S379" s="2424"/>
      <c r="T379" s="1365"/>
      <c r="U379" s="1366"/>
      <c r="V379" s="2425"/>
      <c r="W379" s="1368"/>
      <c r="X379" s="1368"/>
      <c r="Y379" s="1368"/>
      <c r="Z379" s="1369"/>
      <c r="AA379" s="1368"/>
      <c r="AB379" s="1368"/>
      <c r="AC379" s="1368"/>
      <c r="AD379" s="1371"/>
      <c r="AE379" s="1372"/>
      <c r="AF379" s="1369"/>
      <c r="AG379" s="1368"/>
      <c r="AH379" s="1368"/>
      <c r="AI379" s="1368"/>
      <c r="AJ379" s="1369"/>
      <c r="AK379" s="1368"/>
      <c r="AL379" s="1368"/>
      <c r="AM379" s="1368"/>
      <c r="AN379" s="1373"/>
      <c r="AO379" s="1374"/>
      <c r="AP379" s="1374"/>
      <c r="AQ379" s="1374"/>
      <c r="AR379" s="1374"/>
      <c r="AS379" s="1374"/>
      <c r="AT379" s="1374"/>
      <c r="AU379" s="1374"/>
      <c r="AV379" s="1374"/>
      <c r="AW379" s="1374"/>
      <c r="AX379" s="1374"/>
      <c r="AY379" s="1374"/>
      <c r="AZ379" s="1374"/>
      <c r="BA379" s="1374"/>
      <c r="BB379" s="1374"/>
      <c r="BC379" s="1374"/>
      <c r="BD379" s="1374"/>
      <c r="BE379" s="1374"/>
      <c r="BF379" s="1374"/>
      <c r="BG379" s="1374"/>
      <c r="BH379" s="1374"/>
      <c r="BI379" s="1374"/>
      <c r="BJ379" s="1374"/>
      <c r="BK379" s="1374"/>
      <c r="BL379" s="1374"/>
      <c r="BM379" s="1374"/>
      <c r="BN379" s="1374"/>
      <c r="BO379" s="1374"/>
      <c r="BP379" s="1374"/>
      <c r="BQ379" s="1374"/>
      <c r="BR379" s="1374"/>
      <c r="BS379" s="1374"/>
      <c r="BT379" s="1374"/>
      <c r="BU379" s="1374"/>
      <c r="BV379" s="1374"/>
      <c r="BW379" s="1374"/>
      <c r="BX379" s="1374"/>
      <c r="BY379" s="1374"/>
      <c r="BZ379" s="1374"/>
      <c r="CA379" s="1374"/>
      <c r="CB379" s="1374"/>
      <c r="CC379" s="1374"/>
      <c r="CD379" s="1374"/>
      <c r="CE379" s="1374"/>
      <c r="CF379" s="1374"/>
      <c r="CG379" s="1374"/>
      <c r="CH379" s="1374"/>
      <c r="CI379" s="1374"/>
      <c r="CJ379" s="1374"/>
      <c r="CK379" s="1374"/>
      <c r="CL379" s="1374"/>
      <c r="CM379" s="1374"/>
      <c r="CN379" s="1374"/>
      <c r="CO379" s="1374"/>
      <c r="CP379" s="1374"/>
      <c r="CQ379" s="1374"/>
      <c r="CR379" s="1374"/>
      <c r="CS379" s="1374"/>
      <c r="CT379" s="1374"/>
      <c r="CU379" s="1374"/>
      <c r="CV379" s="1374"/>
      <c r="CW379" s="1374"/>
      <c r="CX379" s="1374"/>
      <c r="CY379" s="1374"/>
      <c r="CZ379" s="1374"/>
      <c r="DA379" s="1374"/>
      <c r="DB379" s="1374"/>
      <c r="DC379" s="1374"/>
      <c r="DD379" s="1374"/>
      <c r="DE379" s="1374"/>
      <c r="DF379" s="1374"/>
      <c r="DG379" s="1374"/>
      <c r="DH379" s="1374"/>
      <c r="DI379" s="1374"/>
      <c r="DJ379" s="1374"/>
      <c r="DK379" s="1374"/>
      <c r="DL379" s="1374"/>
      <c r="DM379" s="1374"/>
      <c r="DN379" s="1374"/>
      <c r="DO379" s="1374"/>
      <c r="DP379" s="1374"/>
      <c r="DQ379" s="1374"/>
      <c r="DR379" s="1374"/>
      <c r="DS379" s="1374"/>
      <c r="DT379" s="1374"/>
      <c r="DU379" s="1374"/>
      <c r="DV379" s="1374"/>
      <c r="DW379" s="1374"/>
      <c r="DX379" s="1374"/>
      <c r="DY379" s="1374"/>
      <c r="DZ379" s="1374"/>
      <c r="EA379" s="1374"/>
      <c r="EB379" s="1374"/>
      <c r="EC379" s="1374"/>
      <c r="ED379" s="1374"/>
      <c r="EE379" s="1374"/>
      <c r="EF379" s="1374"/>
      <c r="EG379" s="1374"/>
      <c r="EH379" s="1374"/>
      <c r="EI379" s="1374"/>
      <c r="EJ379" s="1374"/>
      <c r="EK379" s="1374"/>
      <c r="EL379" s="1374"/>
      <c r="EM379" s="1374"/>
      <c r="EN379" s="1374"/>
      <c r="EO379" s="1374"/>
      <c r="EP379" s="1374"/>
      <c r="EQ379" s="1374"/>
      <c r="ER379" s="1374"/>
      <c r="ES379" s="1374"/>
      <c r="ET379" s="1374"/>
      <c r="EU379" s="1374"/>
      <c r="EV379" s="1374"/>
      <c r="EW379" s="1374"/>
      <c r="EX379" s="1374"/>
      <c r="EY379" s="1374"/>
      <c r="EZ379" s="1374"/>
      <c r="FA379" s="1374"/>
      <c r="FB379" s="1374"/>
      <c r="FC379" s="1374"/>
      <c r="FD379" s="1374"/>
      <c r="FE379" s="1374"/>
      <c r="FF379" s="1374"/>
      <c r="FG379" s="1374"/>
      <c r="FH379" s="1374"/>
      <c r="FI379" s="1374"/>
      <c r="FJ379" s="1374"/>
      <c r="FK379" s="1374"/>
      <c r="FL379" s="1374"/>
      <c r="FM379" s="1374"/>
      <c r="FN379" s="1374"/>
      <c r="FO379" s="1374"/>
      <c r="FP379" s="1374"/>
      <c r="FQ379" s="1374"/>
      <c r="FR379" s="1374"/>
      <c r="FS379" s="1374"/>
      <c r="FT379" s="1374"/>
      <c r="FU379" s="1374"/>
      <c r="FV379" s="1374"/>
      <c r="FW379" s="1374"/>
      <c r="FX379" s="1374"/>
      <c r="FY379" s="1374"/>
      <c r="FZ379" s="1374"/>
      <c r="GA379" s="1374"/>
      <c r="GB379" s="1374"/>
      <c r="GC379" s="1374"/>
      <c r="GD379" s="1374"/>
      <c r="GE379" s="1374"/>
      <c r="GF379" s="1374"/>
      <c r="GG379" s="1374"/>
      <c r="GH379" s="1374"/>
      <c r="GI379" s="1374"/>
      <c r="GJ379" s="1374"/>
      <c r="GK379" s="1374"/>
      <c r="GL379" s="1374"/>
      <c r="GM379" s="1374"/>
      <c r="GN379" s="1374"/>
      <c r="GO379" s="1374"/>
      <c r="GP379" s="1374"/>
      <c r="GQ379" s="1374"/>
      <c r="GR379" s="1374"/>
      <c r="GS379" s="1374"/>
      <c r="GT379" s="1374"/>
      <c r="GU379" s="1374"/>
      <c r="GV379" s="1374"/>
      <c r="GW379" s="1374"/>
      <c r="GX379" s="1374"/>
      <c r="GY379" s="1374"/>
      <c r="GZ379" s="1374"/>
      <c r="HA379" s="1374"/>
      <c r="HB379" s="1374"/>
      <c r="HC379" s="1374"/>
      <c r="HD379" s="1374"/>
      <c r="HE379" s="1374"/>
      <c r="HF379" s="1374"/>
      <c r="HG379" s="1374"/>
      <c r="HH379" s="1374"/>
      <c r="HI379" s="1374"/>
      <c r="HJ379" s="1374"/>
      <c r="HK379" s="1374"/>
      <c r="HL379" s="1374"/>
      <c r="HM379" s="1374"/>
      <c r="HN379" s="1374"/>
      <c r="HO379" s="1374"/>
      <c r="HP379" s="1374"/>
      <c r="HQ379" s="1374"/>
      <c r="HR379" s="1374"/>
      <c r="HS379" s="1374"/>
      <c r="HT379" s="1374"/>
      <c r="HU379" s="1374"/>
      <c r="HV379" s="1374"/>
      <c r="HW379" s="1374"/>
      <c r="HX379" s="1374"/>
      <c r="HY379" s="1374"/>
      <c r="HZ379" s="1374"/>
      <c r="IA379" s="1374"/>
      <c r="IB379" s="1374"/>
      <c r="IC379" s="1374"/>
      <c r="ID379" s="1374"/>
      <c r="IE379" s="1374"/>
      <c r="IF379" s="1374"/>
      <c r="IG379" s="1374"/>
      <c r="IH379" s="1374"/>
      <c r="II379" s="1374"/>
      <c r="IJ379" s="1374"/>
      <c r="IK379" s="1374"/>
      <c r="IL379" s="1374"/>
      <c r="IM379" s="1374"/>
    </row>
    <row r="380" spans="1:247" ht="27.75" customHeight="1" x14ac:dyDescent="0.25">
      <c r="A380" s="1417" t="s">
        <v>902</v>
      </c>
      <c r="B380" s="1417" t="s">
        <v>903</v>
      </c>
      <c r="C380" s="1418" t="s">
        <v>904</v>
      </c>
      <c r="D380" s="2219"/>
      <c r="E380" s="2433" t="s">
        <v>118</v>
      </c>
      <c r="F380" s="2434"/>
      <c r="G380" s="2219" t="s">
        <v>51</v>
      </c>
      <c r="H380" s="2436"/>
      <c r="I380" s="2224"/>
      <c r="J380" s="2224"/>
      <c r="K380" s="2437"/>
      <c r="L380" s="2437"/>
      <c r="M380" s="2224"/>
      <c r="N380" s="211"/>
      <c r="O380" s="2537"/>
      <c r="P380" s="211"/>
      <c r="Q380" s="211"/>
      <c r="R380" s="211"/>
      <c r="S380" s="211"/>
      <c r="T380" s="213"/>
      <c r="U380" s="214"/>
      <c r="V380" s="211"/>
      <c r="W380" s="211"/>
      <c r="X380" s="211"/>
      <c r="Y380" s="211"/>
      <c r="Z380" s="211"/>
      <c r="AA380" s="211"/>
      <c r="AB380" s="211"/>
      <c r="AC380" s="211"/>
      <c r="AD380" s="213"/>
      <c r="AE380" s="214"/>
      <c r="AF380" s="211"/>
      <c r="AG380" s="211"/>
      <c r="AH380" s="211"/>
      <c r="AI380" s="211"/>
      <c r="AJ380" s="211"/>
      <c r="AK380" s="211"/>
      <c r="AL380" s="211"/>
      <c r="AM380" s="211"/>
      <c r="AN380" s="211"/>
      <c r="HK380" s="2"/>
      <c r="HL380" s="2"/>
      <c r="HM380" s="2"/>
      <c r="HN380" s="2"/>
      <c r="HO380" s="2"/>
      <c r="HP380" s="2"/>
      <c r="HQ380" s="2"/>
      <c r="HR380" s="2"/>
      <c r="HS380" s="2"/>
    </row>
    <row r="381" spans="1:247" ht="63.75" x14ac:dyDescent="0.25">
      <c r="A381" s="2344"/>
      <c r="B381" s="1446" t="s">
        <v>905</v>
      </c>
      <c r="C381" s="1447" t="s">
        <v>906</v>
      </c>
      <c r="D381" s="2213" t="s">
        <v>907</v>
      </c>
      <c r="E381" s="2227" t="s">
        <v>149</v>
      </c>
      <c r="F381" s="2227" t="s">
        <v>908</v>
      </c>
      <c r="G381" s="2262" t="s">
        <v>51</v>
      </c>
      <c r="H381" s="2324"/>
      <c r="I381" s="254" t="s">
        <v>52</v>
      </c>
      <c r="J381" s="2146">
        <v>2</v>
      </c>
      <c r="K381" s="254" t="s">
        <v>909</v>
      </c>
      <c r="L381" s="254">
        <v>11</v>
      </c>
      <c r="M381" s="254"/>
      <c r="N381" s="2572"/>
      <c r="O381" s="2569"/>
      <c r="P381" s="255">
        <v>15</v>
      </c>
      <c r="Q381" s="255"/>
      <c r="R381" s="2230"/>
      <c r="S381" s="2230"/>
      <c r="T381" s="231"/>
      <c r="U381" s="232"/>
      <c r="V381" s="398">
        <v>1</v>
      </c>
      <c r="W381" s="291" t="s">
        <v>54</v>
      </c>
      <c r="X381" s="291" t="s">
        <v>140</v>
      </c>
      <c r="Y381" s="291" t="s">
        <v>876</v>
      </c>
      <c r="Z381" s="292">
        <v>1</v>
      </c>
      <c r="AA381" s="293" t="s">
        <v>57</v>
      </c>
      <c r="AB381" s="293" t="s">
        <v>273</v>
      </c>
      <c r="AC381" s="293"/>
      <c r="AD381" s="334"/>
      <c r="AE381" s="232" t="str">
        <f t="shared" ref="AE381:AE383" si="228">IF(AD381="","",+AD381)</f>
        <v/>
      </c>
      <c r="AF381" s="398">
        <v>1</v>
      </c>
      <c r="AG381" s="291" t="s">
        <v>57</v>
      </c>
      <c r="AH381" s="291" t="s">
        <v>273</v>
      </c>
      <c r="AI381" s="291"/>
      <c r="AJ381" s="292">
        <v>1</v>
      </c>
      <c r="AK381" s="293" t="s">
        <v>57</v>
      </c>
      <c r="AL381" s="293" t="s">
        <v>273</v>
      </c>
      <c r="AM381" s="293"/>
      <c r="AN381" s="258" t="s">
        <v>910</v>
      </c>
    </row>
    <row r="382" spans="1:247" ht="60" customHeight="1" x14ac:dyDescent="0.25">
      <c r="A382" s="2344"/>
      <c r="B382" s="1446" t="s">
        <v>911</v>
      </c>
      <c r="C382" s="1447" t="s">
        <v>912</v>
      </c>
      <c r="D382" s="2213" t="s">
        <v>913</v>
      </c>
      <c r="E382" s="2227" t="s">
        <v>149</v>
      </c>
      <c r="F382" s="2227" t="s">
        <v>908</v>
      </c>
      <c r="G382" s="2262" t="s">
        <v>51</v>
      </c>
      <c r="H382" s="2324"/>
      <c r="I382" s="254" t="s">
        <v>52</v>
      </c>
      <c r="J382" s="2146">
        <v>2</v>
      </c>
      <c r="K382" s="254" t="s">
        <v>603</v>
      </c>
      <c r="L382" s="254">
        <v>11</v>
      </c>
      <c r="M382" s="254"/>
      <c r="N382" s="2572"/>
      <c r="O382" s="2569"/>
      <c r="P382" s="255">
        <v>15</v>
      </c>
      <c r="Q382" s="255"/>
      <c r="R382" s="2230"/>
      <c r="S382" s="2230"/>
      <c r="T382" s="231"/>
      <c r="U382" s="232"/>
      <c r="V382" s="398">
        <v>1</v>
      </c>
      <c r="W382" s="291" t="s">
        <v>54</v>
      </c>
      <c r="X382" s="291" t="s">
        <v>140</v>
      </c>
      <c r="Y382" s="291" t="s">
        <v>876</v>
      </c>
      <c r="Z382" s="292">
        <v>1</v>
      </c>
      <c r="AA382" s="293" t="s">
        <v>57</v>
      </c>
      <c r="AB382" s="293" t="s">
        <v>55</v>
      </c>
      <c r="AC382" s="293" t="s">
        <v>76</v>
      </c>
      <c r="AD382" s="231"/>
      <c r="AE382" s="232" t="str">
        <f t="shared" si="228"/>
        <v/>
      </c>
      <c r="AF382" s="398">
        <v>1</v>
      </c>
      <c r="AG382" s="291" t="s">
        <v>57</v>
      </c>
      <c r="AH382" s="291" t="s">
        <v>55</v>
      </c>
      <c r="AI382" s="291" t="s">
        <v>82</v>
      </c>
      <c r="AJ382" s="292">
        <v>1</v>
      </c>
      <c r="AK382" s="293" t="s">
        <v>57</v>
      </c>
      <c r="AL382" s="293" t="s">
        <v>55</v>
      </c>
      <c r="AM382" s="293" t="s">
        <v>82</v>
      </c>
      <c r="AN382" s="258" t="s">
        <v>914</v>
      </c>
    </row>
    <row r="383" spans="1:247" ht="51" x14ac:dyDescent="0.25">
      <c r="A383" s="2344"/>
      <c r="B383" s="1446" t="s">
        <v>915</v>
      </c>
      <c r="C383" s="1447" t="s">
        <v>916</v>
      </c>
      <c r="D383" s="2213" t="s">
        <v>917</v>
      </c>
      <c r="E383" s="2227" t="s">
        <v>149</v>
      </c>
      <c r="F383" s="2227" t="s">
        <v>908</v>
      </c>
      <c r="G383" s="2262" t="s">
        <v>51</v>
      </c>
      <c r="H383" s="2324"/>
      <c r="I383" s="254" t="s">
        <v>52</v>
      </c>
      <c r="J383" s="2146">
        <v>2</v>
      </c>
      <c r="K383" s="254" t="s">
        <v>648</v>
      </c>
      <c r="L383" s="254" t="s">
        <v>918</v>
      </c>
      <c r="M383" s="254"/>
      <c r="N383" s="2572"/>
      <c r="O383" s="2569"/>
      <c r="P383" s="255">
        <v>15</v>
      </c>
      <c r="Q383" s="255"/>
      <c r="R383" s="2230"/>
      <c r="S383" s="2230"/>
      <c r="T383" s="231"/>
      <c r="U383" s="232"/>
      <c r="V383" s="398">
        <v>1</v>
      </c>
      <c r="W383" s="291" t="s">
        <v>54</v>
      </c>
      <c r="X383" s="291" t="s">
        <v>140</v>
      </c>
      <c r="Y383" s="291" t="s">
        <v>876</v>
      </c>
      <c r="Z383" s="292">
        <v>1</v>
      </c>
      <c r="AA383" s="293" t="s">
        <v>57</v>
      </c>
      <c r="AB383" s="293" t="s">
        <v>55</v>
      </c>
      <c r="AC383" s="293" t="s">
        <v>76</v>
      </c>
      <c r="AD383" s="231"/>
      <c r="AE383" s="232" t="str">
        <f t="shared" si="228"/>
        <v/>
      </c>
      <c r="AF383" s="398">
        <v>1</v>
      </c>
      <c r="AG383" s="291" t="s">
        <v>57</v>
      </c>
      <c r="AH383" s="291" t="s">
        <v>55</v>
      </c>
      <c r="AI383" s="291" t="s">
        <v>76</v>
      </c>
      <c r="AJ383" s="292">
        <v>1</v>
      </c>
      <c r="AK383" s="293" t="s">
        <v>57</v>
      </c>
      <c r="AL383" s="293" t="s">
        <v>55</v>
      </c>
      <c r="AM383" s="293" t="s">
        <v>76</v>
      </c>
      <c r="AN383" s="258" t="s">
        <v>919</v>
      </c>
    </row>
    <row r="384" spans="1:247" ht="30.75" customHeight="1" x14ac:dyDescent="0.25">
      <c r="A384" s="1429" t="s">
        <v>920</v>
      </c>
      <c r="B384" s="1429" t="s">
        <v>921</v>
      </c>
      <c r="C384" s="1449" t="s">
        <v>818</v>
      </c>
      <c r="D384" s="2440"/>
      <c r="E384" s="2440" t="s">
        <v>144</v>
      </c>
      <c r="F384" s="2440"/>
      <c r="G384" s="2441"/>
      <c r="H384" s="2442"/>
      <c r="I384" s="2443">
        <f>+I387+I388</f>
        <v>6</v>
      </c>
      <c r="J384" s="2443">
        <f>+J387+J388</f>
        <v>6</v>
      </c>
      <c r="K384" s="2444"/>
      <c r="L384" s="2444"/>
      <c r="M384" s="2246"/>
      <c r="N384" s="2247"/>
      <c r="O384" s="2538"/>
      <c r="P384" s="2247"/>
      <c r="Q384" s="2247"/>
      <c r="R384" s="2247"/>
      <c r="S384" s="2247"/>
      <c r="T384" s="317"/>
      <c r="U384" s="318"/>
      <c r="V384" s="2248"/>
      <c r="W384" s="2248"/>
      <c r="X384" s="2249"/>
      <c r="Y384" s="2250"/>
      <c r="Z384" s="2249"/>
      <c r="AA384" s="2249"/>
      <c r="AB384" s="2249"/>
      <c r="AC384" s="2249"/>
      <c r="AD384" s="324"/>
      <c r="AE384" s="325"/>
      <c r="AF384" s="2249"/>
      <c r="AG384" s="2249"/>
      <c r="AH384" s="2249"/>
      <c r="AI384" s="2249"/>
      <c r="AJ384" s="2249"/>
      <c r="AK384" s="2249"/>
      <c r="AL384" s="2249"/>
      <c r="AM384" s="2249"/>
      <c r="AN384" s="2251"/>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row>
    <row r="385" spans="1:247" s="1375" customFormat="1" ht="49.5" customHeight="1" x14ac:dyDescent="0.25">
      <c r="A385" s="2445" t="s">
        <v>922</v>
      </c>
      <c r="B385" s="2445" t="s">
        <v>923</v>
      </c>
      <c r="C385" s="2422" t="s">
        <v>924</v>
      </c>
      <c r="D385" s="2420"/>
      <c r="E385" s="2421" t="s">
        <v>118</v>
      </c>
      <c r="F385" s="2422" t="s">
        <v>834</v>
      </c>
      <c r="G385" s="2420" t="s">
        <v>51</v>
      </c>
      <c r="H385" s="2423"/>
      <c r="I385" s="2420"/>
      <c r="J385" s="2420"/>
      <c r="K385" s="1363" t="s">
        <v>53</v>
      </c>
      <c r="L385" s="1363"/>
      <c r="M385" s="1363"/>
      <c r="N385" s="1357"/>
      <c r="O385" s="2560"/>
      <c r="P385" s="1357"/>
      <c r="Q385" s="1357"/>
      <c r="R385" s="2424"/>
      <c r="S385" s="2424"/>
      <c r="T385" s="1365"/>
      <c r="U385" s="1366"/>
      <c r="V385" s="2425"/>
      <c r="W385" s="1368"/>
      <c r="X385" s="1368"/>
      <c r="Y385" s="1368"/>
      <c r="Z385" s="1369"/>
      <c r="AA385" s="1368"/>
      <c r="AB385" s="1368"/>
      <c r="AC385" s="1368"/>
      <c r="AD385" s="1371"/>
      <c r="AE385" s="1372"/>
      <c r="AF385" s="1369"/>
      <c r="AG385" s="1368"/>
      <c r="AH385" s="1368"/>
      <c r="AI385" s="1368"/>
      <c r="AJ385" s="1369"/>
      <c r="AK385" s="1368"/>
      <c r="AL385" s="1368"/>
      <c r="AM385" s="1368"/>
      <c r="AN385" s="1373"/>
      <c r="AO385" s="1374"/>
      <c r="AP385" s="1374"/>
      <c r="AQ385" s="1374"/>
      <c r="AR385" s="1374"/>
      <c r="AS385" s="1374"/>
      <c r="AT385" s="1374"/>
      <c r="AU385" s="1374"/>
      <c r="AV385" s="1374"/>
      <c r="AW385" s="1374"/>
      <c r="AX385" s="1374"/>
      <c r="AY385" s="1374"/>
      <c r="AZ385" s="1374"/>
      <c r="BA385" s="1374"/>
      <c r="BB385" s="1374"/>
      <c r="BC385" s="1374"/>
      <c r="BD385" s="1374"/>
      <c r="BE385" s="1374"/>
      <c r="BF385" s="1374"/>
      <c r="BG385" s="1374"/>
      <c r="BH385" s="1374"/>
      <c r="BI385" s="1374"/>
      <c r="BJ385" s="1374"/>
      <c r="BK385" s="1374"/>
      <c r="BL385" s="1374"/>
      <c r="BM385" s="1374"/>
      <c r="BN385" s="1374"/>
      <c r="BO385" s="1374"/>
      <c r="BP385" s="1374"/>
      <c r="BQ385" s="1374"/>
      <c r="BR385" s="1374"/>
      <c r="BS385" s="1374"/>
      <c r="BT385" s="1374"/>
      <c r="BU385" s="1374"/>
      <c r="BV385" s="1374"/>
      <c r="BW385" s="1374"/>
      <c r="BX385" s="1374"/>
      <c r="BY385" s="1374"/>
      <c r="BZ385" s="1374"/>
      <c r="CA385" s="1374"/>
      <c r="CB385" s="1374"/>
      <c r="CC385" s="1374"/>
      <c r="CD385" s="1374"/>
      <c r="CE385" s="1374"/>
      <c r="CF385" s="1374"/>
      <c r="CG385" s="1374"/>
      <c r="CH385" s="1374"/>
      <c r="CI385" s="1374"/>
      <c r="CJ385" s="1374"/>
      <c r="CK385" s="1374"/>
      <c r="CL385" s="1374"/>
      <c r="CM385" s="1374"/>
      <c r="CN385" s="1374"/>
      <c r="CO385" s="1374"/>
      <c r="CP385" s="1374"/>
      <c r="CQ385" s="1374"/>
      <c r="CR385" s="1374"/>
      <c r="CS385" s="1374"/>
      <c r="CT385" s="1374"/>
      <c r="CU385" s="1374"/>
      <c r="CV385" s="1374"/>
      <c r="CW385" s="1374"/>
      <c r="CX385" s="1374"/>
      <c r="CY385" s="1374"/>
      <c r="CZ385" s="1374"/>
      <c r="DA385" s="1374"/>
      <c r="DB385" s="1374"/>
      <c r="DC385" s="1374"/>
      <c r="DD385" s="1374"/>
      <c r="DE385" s="1374"/>
      <c r="DF385" s="1374"/>
      <c r="DG385" s="1374"/>
      <c r="DH385" s="1374"/>
      <c r="DI385" s="1374"/>
      <c r="DJ385" s="1374"/>
      <c r="DK385" s="1374"/>
      <c r="DL385" s="1374"/>
      <c r="DM385" s="1374"/>
      <c r="DN385" s="1374"/>
      <c r="DO385" s="1374"/>
      <c r="DP385" s="1374"/>
      <c r="DQ385" s="1374"/>
      <c r="DR385" s="1374"/>
      <c r="DS385" s="1374"/>
      <c r="DT385" s="1374"/>
      <c r="DU385" s="1374"/>
      <c r="DV385" s="1374"/>
      <c r="DW385" s="1374"/>
      <c r="DX385" s="1374"/>
      <c r="DY385" s="1374"/>
      <c r="DZ385" s="1374"/>
      <c r="EA385" s="1374"/>
      <c r="EB385" s="1374"/>
      <c r="EC385" s="1374"/>
      <c r="ED385" s="1374"/>
      <c r="EE385" s="1374"/>
      <c r="EF385" s="1374"/>
      <c r="EG385" s="1374"/>
      <c r="EH385" s="1374"/>
      <c r="EI385" s="1374"/>
      <c r="EJ385" s="1374"/>
      <c r="EK385" s="1374"/>
      <c r="EL385" s="1374"/>
      <c r="EM385" s="1374"/>
      <c r="EN385" s="1374"/>
      <c r="EO385" s="1374"/>
      <c r="EP385" s="1374"/>
      <c r="EQ385" s="1374"/>
      <c r="ER385" s="1374"/>
      <c r="ES385" s="1374"/>
      <c r="ET385" s="1374"/>
      <c r="EU385" s="1374"/>
      <c r="EV385" s="1374"/>
      <c r="EW385" s="1374"/>
      <c r="EX385" s="1374"/>
      <c r="EY385" s="1374"/>
      <c r="EZ385" s="1374"/>
      <c r="FA385" s="1374"/>
      <c r="FB385" s="1374"/>
      <c r="FC385" s="1374"/>
      <c r="FD385" s="1374"/>
      <c r="FE385" s="1374"/>
      <c r="FF385" s="1374"/>
      <c r="FG385" s="1374"/>
      <c r="FH385" s="1374"/>
      <c r="FI385" s="1374"/>
      <c r="FJ385" s="1374"/>
      <c r="FK385" s="1374"/>
      <c r="FL385" s="1374"/>
      <c r="FM385" s="1374"/>
      <c r="FN385" s="1374"/>
      <c r="FO385" s="1374"/>
      <c r="FP385" s="1374"/>
      <c r="FQ385" s="1374"/>
      <c r="FR385" s="1374"/>
      <c r="FS385" s="1374"/>
      <c r="FT385" s="1374"/>
      <c r="FU385" s="1374"/>
      <c r="FV385" s="1374"/>
      <c r="FW385" s="1374"/>
      <c r="FX385" s="1374"/>
      <c r="FY385" s="1374"/>
      <c r="FZ385" s="1374"/>
      <c r="GA385" s="1374"/>
      <c r="GB385" s="1374"/>
      <c r="GC385" s="1374"/>
      <c r="GD385" s="1374"/>
      <c r="GE385" s="1374"/>
      <c r="GF385" s="1374"/>
      <c r="GG385" s="1374"/>
      <c r="GH385" s="1374"/>
      <c r="GI385" s="1374"/>
      <c r="GJ385" s="1374"/>
      <c r="GK385" s="1374"/>
      <c r="GL385" s="1374"/>
      <c r="GM385" s="1374"/>
      <c r="GN385" s="1374"/>
      <c r="GO385" s="1374"/>
      <c r="GP385" s="1374"/>
      <c r="GQ385" s="1374"/>
      <c r="GR385" s="1374"/>
      <c r="GS385" s="1374"/>
      <c r="GT385" s="1374"/>
      <c r="GU385" s="1374"/>
      <c r="GV385" s="1374"/>
      <c r="GW385" s="1374"/>
      <c r="GX385" s="1374"/>
      <c r="GY385" s="1374"/>
      <c r="GZ385" s="1374"/>
      <c r="HA385" s="1374"/>
      <c r="HB385" s="1374"/>
      <c r="HC385" s="1374"/>
      <c r="HD385" s="1374"/>
      <c r="HE385" s="1374"/>
      <c r="HF385" s="1374"/>
      <c r="HG385" s="1374"/>
      <c r="HH385" s="1374"/>
      <c r="HI385" s="1374"/>
      <c r="HJ385" s="1374"/>
      <c r="HK385" s="1374"/>
      <c r="HL385" s="1374"/>
      <c r="HM385" s="1374"/>
      <c r="HN385" s="1374"/>
      <c r="HO385" s="1374"/>
      <c r="HP385" s="1374"/>
      <c r="HQ385" s="1374"/>
      <c r="HR385" s="1374"/>
      <c r="HS385" s="1374"/>
      <c r="HT385" s="1374"/>
      <c r="HU385" s="1374"/>
      <c r="HV385" s="1374"/>
      <c r="HW385" s="1374"/>
      <c r="HX385" s="1374"/>
      <c r="HY385" s="1374"/>
      <c r="HZ385" s="1374"/>
      <c r="IA385" s="1374"/>
      <c r="IB385" s="1374"/>
      <c r="IC385" s="1374"/>
      <c r="ID385" s="1374"/>
      <c r="IE385" s="1374"/>
      <c r="IF385" s="1374"/>
      <c r="IG385" s="1374"/>
      <c r="IH385" s="1374"/>
      <c r="II385" s="1374"/>
      <c r="IJ385" s="1374"/>
      <c r="IK385" s="1374"/>
      <c r="IL385" s="1374"/>
      <c r="IM385" s="1374"/>
    </row>
    <row r="386" spans="1:247" ht="25.5" x14ac:dyDescent="0.25">
      <c r="A386" s="1417" t="s">
        <v>925</v>
      </c>
      <c r="B386" s="1417" t="s">
        <v>926</v>
      </c>
      <c r="C386" s="1418" t="s">
        <v>927</v>
      </c>
      <c r="D386" s="2219"/>
      <c r="E386" s="2433" t="s">
        <v>118</v>
      </c>
      <c r="F386" s="2434"/>
      <c r="G386" s="2219" t="s">
        <v>124</v>
      </c>
      <c r="H386" s="2436"/>
      <c r="I386" s="2224"/>
      <c r="J386" s="2224"/>
      <c r="K386" s="2437"/>
      <c r="L386" s="2437"/>
      <c r="M386" s="2224"/>
      <c r="N386" s="211"/>
      <c r="O386" s="2537"/>
      <c r="P386" s="211"/>
      <c r="Q386" s="211"/>
      <c r="R386" s="211"/>
      <c r="S386" s="211"/>
      <c r="T386" s="213"/>
      <c r="U386" s="214"/>
      <c r="V386" s="211"/>
      <c r="W386" s="211"/>
      <c r="X386" s="211"/>
      <c r="Y386" s="211"/>
      <c r="Z386" s="211"/>
      <c r="AA386" s="211"/>
      <c r="AB386" s="211"/>
      <c r="AC386" s="211"/>
      <c r="AD386" s="213"/>
      <c r="AE386" s="214"/>
      <c r="AF386" s="211"/>
      <c r="AG386" s="211"/>
      <c r="AH386" s="211"/>
      <c r="AI386" s="211"/>
      <c r="AJ386" s="211"/>
      <c r="AK386" s="211"/>
      <c r="AL386" s="211"/>
      <c r="AM386" s="211"/>
      <c r="AN386" s="211"/>
      <c r="HK386" s="2"/>
      <c r="HL386" s="2"/>
      <c r="HM386" s="2"/>
      <c r="HN386" s="2"/>
      <c r="HO386" s="2"/>
      <c r="HP386" s="2"/>
      <c r="HQ386" s="2"/>
      <c r="HR386" s="2"/>
      <c r="HS386" s="2"/>
    </row>
    <row r="387" spans="1:247" ht="63.75" x14ac:dyDescent="0.25">
      <c r="A387" s="2344"/>
      <c r="B387" s="2446" t="s">
        <v>928</v>
      </c>
      <c r="C387" s="2447" t="s">
        <v>929</v>
      </c>
      <c r="D387" s="2213" t="s">
        <v>930</v>
      </c>
      <c r="E387" s="2227" t="s">
        <v>149</v>
      </c>
      <c r="F387" s="2227" t="s">
        <v>931</v>
      </c>
      <c r="G387" s="2227" t="s">
        <v>124</v>
      </c>
      <c r="H387" s="2324"/>
      <c r="I387" s="254" t="s">
        <v>74</v>
      </c>
      <c r="J387" s="2146">
        <v>3</v>
      </c>
      <c r="K387" s="1479" t="s">
        <v>932</v>
      </c>
      <c r="L387" s="254" t="str">
        <f>"06"</f>
        <v>06</v>
      </c>
      <c r="M387" s="254"/>
      <c r="N387" s="2398"/>
      <c r="O387" s="2531"/>
      <c r="P387" s="627">
        <v>20</v>
      </c>
      <c r="Q387" s="627"/>
      <c r="R387" s="2230"/>
      <c r="S387" s="2230"/>
      <c r="T387" s="231"/>
      <c r="U387" s="232"/>
      <c r="V387" s="2143">
        <v>1</v>
      </c>
      <c r="W387" s="234" t="s">
        <v>54</v>
      </c>
      <c r="X387" s="234" t="s">
        <v>55</v>
      </c>
      <c r="Y387" s="234" t="s">
        <v>56</v>
      </c>
      <c r="Z387" s="235">
        <v>1</v>
      </c>
      <c r="AA387" s="44" t="s">
        <v>57</v>
      </c>
      <c r="AB387" s="44" t="s">
        <v>55</v>
      </c>
      <c r="AC387" s="44" t="s">
        <v>56</v>
      </c>
      <c r="AD387" s="231"/>
      <c r="AE387" s="232" t="str">
        <f t="shared" ref="AE387:AE388" si="229">IF(AD387="","",+AD387)</f>
        <v/>
      </c>
      <c r="AF387" s="2143">
        <v>1</v>
      </c>
      <c r="AG387" s="234" t="s">
        <v>57</v>
      </c>
      <c r="AH387" s="234" t="s">
        <v>55</v>
      </c>
      <c r="AI387" s="234" t="s">
        <v>56</v>
      </c>
      <c r="AJ387" s="235">
        <v>1</v>
      </c>
      <c r="AK387" s="44" t="s">
        <v>57</v>
      </c>
      <c r="AL387" s="44" t="s">
        <v>55</v>
      </c>
      <c r="AM387" s="44" t="s">
        <v>56</v>
      </c>
      <c r="AN387" s="258" t="s">
        <v>933</v>
      </c>
    </row>
    <row r="388" spans="1:247" ht="51" x14ac:dyDescent="0.25">
      <c r="A388" s="2344"/>
      <c r="B388" s="2446" t="s">
        <v>934</v>
      </c>
      <c r="C388" s="2447" t="s">
        <v>935</v>
      </c>
      <c r="D388" s="2213" t="s">
        <v>936</v>
      </c>
      <c r="E388" s="2227" t="s">
        <v>149</v>
      </c>
      <c r="F388" s="2227" t="s">
        <v>931</v>
      </c>
      <c r="G388" s="2227" t="s">
        <v>124</v>
      </c>
      <c r="H388" s="2324"/>
      <c r="I388" s="254" t="s">
        <v>74</v>
      </c>
      <c r="J388" s="2146">
        <v>3</v>
      </c>
      <c r="K388" s="1479" t="s">
        <v>661</v>
      </c>
      <c r="L388" s="254" t="s">
        <v>937</v>
      </c>
      <c r="M388" s="254"/>
      <c r="N388" s="2448">
        <v>10</v>
      </c>
      <c r="O388" s="2533"/>
      <c r="P388" s="627">
        <v>10</v>
      </c>
      <c r="Q388" s="627"/>
      <c r="R388" s="2230"/>
      <c r="S388" s="2230"/>
      <c r="T388" s="231"/>
      <c r="U388" s="232"/>
      <c r="V388" s="2143">
        <v>1</v>
      </c>
      <c r="W388" s="234" t="s">
        <v>54</v>
      </c>
      <c r="X388" s="234" t="s">
        <v>140</v>
      </c>
      <c r="Y388" s="234" t="s">
        <v>56</v>
      </c>
      <c r="Z388" s="235">
        <v>1</v>
      </c>
      <c r="AA388" s="44" t="s">
        <v>57</v>
      </c>
      <c r="AB388" s="44" t="s">
        <v>67</v>
      </c>
      <c r="AC388" s="44" t="s">
        <v>237</v>
      </c>
      <c r="AD388" s="231"/>
      <c r="AE388" s="232" t="str">
        <f t="shared" si="229"/>
        <v/>
      </c>
      <c r="AF388" s="2143">
        <v>1</v>
      </c>
      <c r="AG388" s="234" t="s">
        <v>57</v>
      </c>
      <c r="AH388" s="234" t="s">
        <v>67</v>
      </c>
      <c r="AI388" s="234" t="s">
        <v>237</v>
      </c>
      <c r="AJ388" s="235">
        <v>1</v>
      </c>
      <c r="AK388" s="44" t="s">
        <v>57</v>
      </c>
      <c r="AL388" s="44" t="s">
        <v>938</v>
      </c>
      <c r="AM388" s="44" t="s">
        <v>237</v>
      </c>
      <c r="AN388" s="258" t="s">
        <v>939</v>
      </c>
    </row>
    <row r="389" spans="1:247" ht="30.75" customHeight="1" x14ac:dyDescent="0.25">
      <c r="A389" s="1429" t="s">
        <v>940</v>
      </c>
      <c r="B389" s="1429" t="s">
        <v>941</v>
      </c>
      <c r="C389" s="1449" t="s">
        <v>669</v>
      </c>
      <c r="D389" s="2439" t="s">
        <v>942</v>
      </c>
      <c r="E389" s="2440" t="s">
        <v>144</v>
      </c>
      <c r="F389" s="2440"/>
      <c r="G389" s="2441"/>
      <c r="H389" s="2442"/>
      <c r="I389" s="2443">
        <f>+I392+I393</f>
        <v>6</v>
      </c>
      <c r="J389" s="2443">
        <f>+J392+J393</f>
        <v>6</v>
      </c>
      <c r="K389" s="2444"/>
      <c r="L389" s="2444"/>
      <c r="M389" s="2246"/>
      <c r="N389" s="2247"/>
      <c r="O389" s="2538"/>
      <c r="P389" s="2247"/>
      <c r="Q389" s="2247"/>
      <c r="R389" s="2247"/>
      <c r="S389" s="2247"/>
      <c r="T389" s="317"/>
      <c r="U389" s="318"/>
      <c r="V389" s="2248"/>
      <c r="W389" s="2248"/>
      <c r="X389" s="2249"/>
      <c r="Y389" s="2250"/>
      <c r="Z389" s="2249"/>
      <c r="AA389" s="2249"/>
      <c r="AB389" s="2249"/>
      <c r="AC389" s="2249"/>
      <c r="AD389" s="324"/>
      <c r="AE389" s="325"/>
      <c r="AF389" s="2249"/>
      <c r="AG389" s="2249"/>
      <c r="AH389" s="2249"/>
      <c r="AI389" s="2249"/>
      <c r="AJ389" s="2249"/>
      <c r="AK389" s="2249"/>
      <c r="AL389" s="2249"/>
      <c r="AM389" s="2249"/>
      <c r="AN389" s="2251"/>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row>
    <row r="390" spans="1:247" s="1375" customFormat="1" ht="49.5" customHeight="1" x14ac:dyDescent="0.25">
      <c r="A390" s="2445" t="s">
        <v>943</v>
      </c>
      <c r="B390" s="2445" t="s">
        <v>944</v>
      </c>
      <c r="C390" s="2422" t="s">
        <v>945</v>
      </c>
      <c r="D390" s="2420"/>
      <c r="E390" s="2421" t="s">
        <v>118</v>
      </c>
      <c r="F390" s="2422" t="s">
        <v>834</v>
      </c>
      <c r="G390" s="2420" t="s">
        <v>51</v>
      </c>
      <c r="H390" s="2423"/>
      <c r="I390" s="2420"/>
      <c r="J390" s="2420"/>
      <c r="K390" s="1363" t="s">
        <v>53</v>
      </c>
      <c r="L390" s="1363"/>
      <c r="M390" s="1363"/>
      <c r="N390" s="1357"/>
      <c r="O390" s="2560"/>
      <c r="P390" s="1357"/>
      <c r="Q390" s="1357"/>
      <c r="R390" s="2424"/>
      <c r="S390" s="2424"/>
      <c r="T390" s="1365"/>
      <c r="U390" s="1366"/>
      <c r="V390" s="2425"/>
      <c r="W390" s="1368"/>
      <c r="X390" s="1368"/>
      <c r="Y390" s="1368"/>
      <c r="Z390" s="1369"/>
      <c r="AA390" s="1368"/>
      <c r="AB390" s="1368"/>
      <c r="AC390" s="1368"/>
      <c r="AD390" s="1371"/>
      <c r="AE390" s="1372"/>
      <c r="AF390" s="1369"/>
      <c r="AG390" s="1368"/>
      <c r="AH390" s="1368"/>
      <c r="AI390" s="1368"/>
      <c r="AJ390" s="1369"/>
      <c r="AK390" s="1368"/>
      <c r="AL390" s="1368"/>
      <c r="AM390" s="1368"/>
      <c r="AN390" s="1373"/>
      <c r="AO390" s="1374"/>
      <c r="AP390" s="1374"/>
      <c r="AQ390" s="1374"/>
      <c r="AR390" s="1374"/>
      <c r="AS390" s="1374"/>
      <c r="AT390" s="1374"/>
      <c r="AU390" s="1374"/>
      <c r="AV390" s="1374"/>
      <c r="AW390" s="1374"/>
      <c r="AX390" s="1374"/>
      <c r="AY390" s="1374"/>
      <c r="AZ390" s="1374"/>
      <c r="BA390" s="1374"/>
      <c r="BB390" s="1374"/>
      <c r="BC390" s="1374"/>
      <c r="BD390" s="1374"/>
      <c r="BE390" s="1374"/>
      <c r="BF390" s="1374"/>
      <c r="BG390" s="1374"/>
      <c r="BH390" s="1374"/>
      <c r="BI390" s="1374"/>
      <c r="BJ390" s="1374"/>
      <c r="BK390" s="1374"/>
      <c r="BL390" s="1374"/>
      <c r="BM390" s="1374"/>
      <c r="BN390" s="1374"/>
      <c r="BO390" s="1374"/>
      <c r="BP390" s="1374"/>
      <c r="BQ390" s="1374"/>
      <c r="BR390" s="1374"/>
      <c r="BS390" s="1374"/>
      <c r="BT390" s="1374"/>
      <c r="BU390" s="1374"/>
      <c r="BV390" s="1374"/>
      <c r="BW390" s="1374"/>
      <c r="BX390" s="1374"/>
      <c r="BY390" s="1374"/>
      <c r="BZ390" s="1374"/>
      <c r="CA390" s="1374"/>
      <c r="CB390" s="1374"/>
      <c r="CC390" s="1374"/>
      <c r="CD390" s="1374"/>
      <c r="CE390" s="1374"/>
      <c r="CF390" s="1374"/>
      <c r="CG390" s="1374"/>
      <c r="CH390" s="1374"/>
      <c r="CI390" s="1374"/>
      <c r="CJ390" s="1374"/>
      <c r="CK390" s="1374"/>
      <c r="CL390" s="1374"/>
      <c r="CM390" s="1374"/>
      <c r="CN390" s="1374"/>
      <c r="CO390" s="1374"/>
      <c r="CP390" s="1374"/>
      <c r="CQ390" s="1374"/>
      <c r="CR390" s="1374"/>
      <c r="CS390" s="1374"/>
      <c r="CT390" s="1374"/>
      <c r="CU390" s="1374"/>
      <c r="CV390" s="1374"/>
      <c r="CW390" s="1374"/>
      <c r="CX390" s="1374"/>
      <c r="CY390" s="1374"/>
      <c r="CZ390" s="1374"/>
      <c r="DA390" s="1374"/>
      <c r="DB390" s="1374"/>
      <c r="DC390" s="1374"/>
      <c r="DD390" s="1374"/>
      <c r="DE390" s="1374"/>
      <c r="DF390" s="1374"/>
      <c r="DG390" s="1374"/>
      <c r="DH390" s="1374"/>
      <c r="DI390" s="1374"/>
      <c r="DJ390" s="1374"/>
      <c r="DK390" s="1374"/>
      <c r="DL390" s="1374"/>
      <c r="DM390" s="1374"/>
      <c r="DN390" s="1374"/>
      <c r="DO390" s="1374"/>
      <c r="DP390" s="1374"/>
      <c r="DQ390" s="1374"/>
      <c r="DR390" s="1374"/>
      <c r="DS390" s="1374"/>
      <c r="DT390" s="1374"/>
      <c r="DU390" s="1374"/>
      <c r="DV390" s="1374"/>
      <c r="DW390" s="1374"/>
      <c r="DX390" s="1374"/>
      <c r="DY390" s="1374"/>
      <c r="DZ390" s="1374"/>
      <c r="EA390" s="1374"/>
      <c r="EB390" s="1374"/>
      <c r="EC390" s="1374"/>
      <c r="ED390" s="1374"/>
      <c r="EE390" s="1374"/>
      <c r="EF390" s="1374"/>
      <c r="EG390" s="1374"/>
      <c r="EH390" s="1374"/>
      <c r="EI390" s="1374"/>
      <c r="EJ390" s="1374"/>
      <c r="EK390" s="1374"/>
      <c r="EL390" s="1374"/>
      <c r="EM390" s="1374"/>
      <c r="EN390" s="1374"/>
      <c r="EO390" s="1374"/>
      <c r="EP390" s="1374"/>
      <c r="EQ390" s="1374"/>
      <c r="ER390" s="1374"/>
      <c r="ES390" s="1374"/>
      <c r="ET390" s="1374"/>
      <c r="EU390" s="1374"/>
      <c r="EV390" s="1374"/>
      <c r="EW390" s="1374"/>
      <c r="EX390" s="1374"/>
      <c r="EY390" s="1374"/>
      <c r="EZ390" s="1374"/>
      <c r="FA390" s="1374"/>
      <c r="FB390" s="1374"/>
      <c r="FC390" s="1374"/>
      <c r="FD390" s="1374"/>
      <c r="FE390" s="1374"/>
      <c r="FF390" s="1374"/>
      <c r="FG390" s="1374"/>
      <c r="FH390" s="1374"/>
      <c r="FI390" s="1374"/>
      <c r="FJ390" s="1374"/>
      <c r="FK390" s="1374"/>
      <c r="FL390" s="1374"/>
      <c r="FM390" s="1374"/>
      <c r="FN390" s="1374"/>
      <c r="FO390" s="1374"/>
      <c r="FP390" s="1374"/>
      <c r="FQ390" s="1374"/>
      <c r="FR390" s="1374"/>
      <c r="FS390" s="1374"/>
      <c r="FT390" s="1374"/>
      <c r="FU390" s="1374"/>
      <c r="FV390" s="1374"/>
      <c r="FW390" s="1374"/>
      <c r="FX390" s="1374"/>
      <c r="FY390" s="1374"/>
      <c r="FZ390" s="1374"/>
      <c r="GA390" s="1374"/>
      <c r="GB390" s="1374"/>
      <c r="GC390" s="1374"/>
      <c r="GD390" s="1374"/>
      <c r="GE390" s="1374"/>
      <c r="GF390" s="1374"/>
      <c r="GG390" s="1374"/>
      <c r="GH390" s="1374"/>
      <c r="GI390" s="1374"/>
      <c r="GJ390" s="1374"/>
      <c r="GK390" s="1374"/>
      <c r="GL390" s="1374"/>
      <c r="GM390" s="1374"/>
      <c r="GN390" s="1374"/>
      <c r="GO390" s="1374"/>
      <c r="GP390" s="1374"/>
      <c r="GQ390" s="1374"/>
      <c r="GR390" s="1374"/>
      <c r="GS390" s="1374"/>
      <c r="GT390" s="1374"/>
      <c r="GU390" s="1374"/>
      <c r="GV390" s="1374"/>
      <c r="GW390" s="1374"/>
      <c r="GX390" s="1374"/>
      <c r="GY390" s="1374"/>
      <c r="GZ390" s="1374"/>
      <c r="HA390" s="1374"/>
      <c r="HB390" s="1374"/>
      <c r="HC390" s="1374"/>
      <c r="HD390" s="1374"/>
      <c r="HE390" s="1374"/>
      <c r="HF390" s="1374"/>
      <c r="HG390" s="1374"/>
      <c r="HH390" s="1374"/>
      <c r="HI390" s="1374"/>
      <c r="HJ390" s="1374"/>
      <c r="HK390" s="1374"/>
      <c r="HL390" s="1374"/>
      <c r="HM390" s="1374"/>
      <c r="HN390" s="1374"/>
      <c r="HO390" s="1374"/>
      <c r="HP390" s="1374"/>
      <c r="HQ390" s="1374"/>
      <c r="HR390" s="1374"/>
      <c r="HS390" s="1374"/>
      <c r="HT390" s="1374"/>
      <c r="HU390" s="1374"/>
      <c r="HV390" s="1374"/>
      <c r="HW390" s="1374"/>
      <c r="HX390" s="1374"/>
      <c r="HY390" s="1374"/>
      <c r="HZ390" s="1374"/>
      <c r="IA390" s="1374"/>
      <c r="IB390" s="1374"/>
      <c r="IC390" s="1374"/>
      <c r="ID390" s="1374"/>
      <c r="IE390" s="1374"/>
      <c r="IF390" s="1374"/>
      <c r="IG390" s="1374"/>
      <c r="IH390" s="1374"/>
      <c r="II390" s="1374"/>
      <c r="IJ390" s="1374"/>
      <c r="IK390" s="1374"/>
      <c r="IL390" s="1374"/>
      <c r="IM390" s="1374"/>
    </row>
    <row r="391" spans="1:247" ht="24" customHeight="1" x14ac:dyDescent="0.25">
      <c r="A391" s="1417" t="s">
        <v>946</v>
      </c>
      <c r="B391" s="1417" t="s">
        <v>947</v>
      </c>
      <c r="C391" s="1418" t="s">
        <v>948</v>
      </c>
      <c r="D391" s="2219"/>
      <c r="E391" s="2433" t="s">
        <v>118</v>
      </c>
      <c r="F391" s="2434"/>
      <c r="G391" s="2219" t="s">
        <v>180</v>
      </c>
      <c r="H391" s="2436"/>
      <c r="I391" s="2224"/>
      <c r="J391" s="2224"/>
      <c r="K391" s="2437"/>
      <c r="L391" s="2437"/>
      <c r="M391" s="2224"/>
      <c r="N391" s="211"/>
      <c r="O391" s="2537"/>
      <c r="P391" s="211"/>
      <c r="Q391" s="211"/>
      <c r="R391" s="211"/>
      <c r="S391" s="211"/>
      <c r="T391" s="213"/>
      <c r="U391" s="214"/>
      <c r="V391" s="211"/>
      <c r="W391" s="211"/>
      <c r="X391" s="211"/>
      <c r="Y391" s="211"/>
      <c r="Z391" s="211"/>
      <c r="AA391" s="211"/>
      <c r="AB391" s="211"/>
      <c r="AC391" s="211"/>
      <c r="AD391" s="213"/>
      <c r="AE391" s="214"/>
      <c r="AF391" s="211"/>
      <c r="AG391" s="211"/>
      <c r="AH391" s="211"/>
      <c r="AI391" s="211"/>
      <c r="AJ391" s="211"/>
      <c r="AK391" s="211"/>
      <c r="AL391" s="211"/>
      <c r="AM391" s="211"/>
      <c r="AN391" s="211"/>
      <c r="HK391" s="2"/>
      <c r="HL391" s="2"/>
      <c r="HM391" s="2"/>
      <c r="HN391" s="2"/>
      <c r="HO391" s="2"/>
      <c r="HP391" s="2"/>
      <c r="HQ391" s="2"/>
      <c r="HR391" s="2"/>
      <c r="HS391" s="2"/>
    </row>
    <row r="392" spans="1:247" ht="74.25" customHeight="1" x14ac:dyDescent="0.25">
      <c r="A392" s="1513"/>
      <c r="B392" s="1427" t="s">
        <v>949</v>
      </c>
      <c r="C392" s="1514" t="s">
        <v>950</v>
      </c>
      <c r="D392" s="2213" t="s">
        <v>951</v>
      </c>
      <c r="E392" s="2227" t="s">
        <v>149</v>
      </c>
      <c r="F392" s="2449" t="s">
        <v>952</v>
      </c>
      <c r="G392" s="2227" t="s">
        <v>180</v>
      </c>
      <c r="H392" s="2324"/>
      <c r="I392" s="254" t="s">
        <v>74</v>
      </c>
      <c r="J392" s="2146">
        <v>3</v>
      </c>
      <c r="K392" s="592" t="s">
        <v>181</v>
      </c>
      <c r="L392" s="254" t="str">
        <f>"07"</f>
        <v>07</v>
      </c>
      <c r="M392" s="254"/>
      <c r="N392" s="2430">
        <v>16</v>
      </c>
      <c r="O392" s="2533"/>
      <c r="P392" s="255">
        <v>18</v>
      </c>
      <c r="Q392" s="255"/>
      <c r="R392" s="2230"/>
      <c r="S392" s="2230"/>
      <c r="T392" s="231"/>
      <c r="U392" s="232"/>
      <c r="V392" s="2402">
        <v>1</v>
      </c>
      <c r="W392" s="331" t="s">
        <v>54</v>
      </c>
      <c r="X392" s="331"/>
      <c r="Y392" s="331"/>
      <c r="Z392" s="742">
        <v>1</v>
      </c>
      <c r="AA392" s="743" t="s">
        <v>57</v>
      </c>
      <c r="AB392" s="742" t="s">
        <v>953</v>
      </c>
      <c r="AC392" s="1017" t="s">
        <v>182</v>
      </c>
      <c r="AD392" s="231"/>
      <c r="AE392" s="232" t="str">
        <f t="shared" ref="AE392:AE393" si="230">IF(AD392="","",+AD392)</f>
        <v/>
      </c>
      <c r="AF392" s="2402">
        <v>1</v>
      </c>
      <c r="AG392" s="1016" t="s">
        <v>57</v>
      </c>
      <c r="AH392" s="234" t="s">
        <v>953</v>
      </c>
      <c r="AI392" s="234" t="s">
        <v>182</v>
      </c>
      <c r="AJ392" s="742">
        <v>1</v>
      </c>
      <c r="AK392" s="1017" t="s">
        <v>57</v>
      </c>
      <c r="AL392" s="1522" t="s">
        <v>953</v>
      </c>
      <c r="AM392" s="1017" t="s">
        <v>182</v>
      </c>
      <c r="AN392" s="258" t="s">
        <v>955</v>
      </c>
    </row>
    <row r="393" spans="1:247" ht="74.25" customHeight="1" x14ac:dyDescent="0.25">
      <c r="A393" s="2344"/>
      <c r="B393" s="1427" t="s">
        <v>956</v>
      </c>
      <c r="C393" s="1524" t="s">
        <v>957</v>
      </c>
      <c r="D393" s="2213"/>
      <c r="E393" s="2227" t="s">
        <v>149</v>
      </c>
      <c r="F393" s="2449" t="s">
        <v>952</v>
      </c>
      <c r="G393" s="2227" t="s">
        <v>180</v>
      </c>
      <c r="H393" s="2324"/>
      <c r="I393" s="254" t="s">
        <v>74</v>
      </c>
      <c r="J393" s="2146">
        <v>3</v>
      </c>
      <c r="K393" s="592" t="s">
        <v>181</v>
      </c>
      <c r="L393" s="254" t="s">
        <v>958</v>
      </c>
      <c r="M393" s="254"/>
      <c r="N393" s="2398"/>
      <c r="O393" s="2531"/>
      <c r="P393" s="255">
        <v>18</v>
      </c>
      <c r="Q393" s="255"/>
      <c r="R393" s="2230"/>
      <c r="S393" s="2230"/>
      <c r="T393" s="231"/>
      <c r="U393" s="232"/>
      <c r="V393" s="2334">
        <v>1</v>
      </c>
      <c r="W393" s="2665" t="s">
        <v>54</v>
      </c>
      <c r="X393" s="2638" t="s">
        <v>1303</v>
      </c>
      <c r="Y393" s="2638" t="s">
        <v>76</v>
      </c>
      <c r="Z393" s="2639">
        <v>1</v>
      </c>
      <c r="AA393" s="2640" t="s">
        <v>57</v>
      </c>
      <c r="AB393" s="2666" t="s">
        <v>1323</v>
      </c>
      <c r="AC393" s="2667" t="s">
        <v>182</v>
      </c>
      <c r="AD393" s="231"/>
      <c r="AE393" s="232" t="str">
        <f t="shared" si="230"/>
        <v/>
      </c>
      <c r="AF393" s="2402">
        <v>1</v>
      </c>
      <c r="AG393" s="1016" t="s">
        <v>57</v>
      </c>
      <c r="AH393" s="1016" t="s">
        <v>128</v>
      </c>
      <c r="AI393" s="234" t="s">
        <v>182</v>
      </c>
      <c r="AJ393" s="742">
        <v>1</v>
      </c>
      <c r="AK393" s="1017" t="s">
        <v>57</v>
      </c>
      <c r="AL393" s="1017" t="s">
        <v>128</v>
      </c>
      <c r="AM393" s="1017" t="s">
        <v>182</v>
      </c>
      <c r="AN393" s="258" t="s">
        <v>960</v>
      </c>
    </row>
    <row r="394" spans="1:247" ht="30.75" customHeight="1" x14ac:dyDescent="0.25">
      <c r="A394" s="1429" t="s">
        <v>961</v>
      </c>
      <c r="B394" s="1429" t="s">
        <v>962</v>
      </c>
      <c r="C394" s="1449" t="s">
        <v>694</v>
      </c>
      <c r="D394" s="2439" t="s">
        <v>963</v>
      </c>
      <c r="E394" s="2440" t="s">
        <v>144</v>
      </c>
      <c r="F394" s="2440"/>
      <c r="G394" s="2441"/>
      <c r="H394" s="2442"/>
      <c r="I394" s="2443">
        <f>+I398+I397</f>
        <v>6</v>
      </c>
      <c r="J394" s="2443">
        <f>+J398+J397</f>
        <v>6</v>
      </c>
      <c r="K394" s="2444"/>
      <c r="L394" s="2444"/>
      <c r="M394" s="2246"/>
      <c r="N394" s="2247"/>
      <c r="O394" s="2538"/>
      <c r="P394" s="2247"/>
      <c r="Q394" s="2247"/>
      <c r="R394" s="2247"/>
      <c r="S394" s="2247"/>
      <c r="T394" s="317"/>
      <c r="U394" s="318"/>
      <c r="V394" s="2248"/>
      <c r="W394" s="2248"/>
      <c r="X394" s="2249"/>
      <c r="Y394" s="2250"/>
      <c r="Z394" s="2249"/>
      <c r="AA394" s="2249"/>
      <c r="AB394" s="2249"/>
      <c r="AC394" s="2249"/>
      <c r="AD394" s="324"/>
      <c r="AE394" s="325"/>
      <c r="AF394" s="2249"/>
      <c r="AG394" s="2249"/>
      <c r="AH394" s="2249"/>
      <c r="AI394" s="2249"/>
      <c r="AJ394" s="2249"/>
      <c r="AK394" s="2249"/>
      <c r="AL394" s="2249"/>
      <c r="AM394" s="2249"/>
      <c r="AN394" s="2251"/>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row>
    <row r="395" spans="1:247" s="1375" customFormat="1" ht="49.5" customHeight="1" x14ac:dyDescent="0.25">
      <c r="A395" s="2445" t="s">
        <v>964</v>
      </c>
      <c r="B395" s="2445" t="s">
        <v>965</v>
      </c>
      <c r="C395" s="2422" t="s">
        <v>966</v>
      </c>
      <c r="D395" s="2420"/>
      <c r="E395" s="2421" t="s">
        <v>118</v>
      </c>
      <c r="F395" s="2422" t="s">
        <v>834</v>
      </c>
      <c r="G395" s="2420" t="s">
        <v>51</v>
      </c>
      <c r="H395" s="2423"/>
      <c r="I395" s="2420"/>
      <c r="J395" s="2420"/>
      <c r="K395" s="1363" t="s">
        <v>53</v>
      </c>
      <c r="L395" s="1363"/>
      <c r="M395" s="1363"/>
      <c r="N395" s="1357"/>
      <c r="O395" s="2560"/>
      <c r="P395" s="1357"/>
      <c r="Q395" s="1357"/>
      <c r="R395" s="2424"/>
      <c r="S395" s="2424"/>
      <c r="T395" s="1365"/>
      <c r="U395" s="1366"/>
      <c r="V395" s="2425"/>
      <c r="W395" s="1368"/>
      <c r="X395" s="1368"/>
      <c r="Y395" s="1368"/>
      <c r="Z395" s="1369"/>
      <c r="AA395" s="1368"/>
      <c r="AB395" s="1368"/>
      <c r="AC395" s="1368"/>
      <c r="AD395" s="1371"/>
      <c r="AE395" s="1372"/>
      <c r="AF395" s="1369"/>
      <c r="AG395" s="1368"/>
      <c r="AH395" s="1368"/>
      <c r="AI395" s="1368"/>
      <c r="AJ395" s="1369"/>
      <c r="AK395" s="1368"/>
      <c r="AL395" s="1368"/>
      <c r="AM395" s="1368"/>
      <c r="AN395" s="1373"/>
      <c r="AO395" s="1374"/>
      <c r="AP395" s="1374"/>
      <c r="AQ395" s="1374"/>
      <c r="AR395" s="1374"/>
      <c r="AS395" s="1374"/>
      <c r="AT395" s="1374"/>
      <c r="AU395" s="1374"/>
      <c r="AV395" s="1374"/>
      <c r="AW395" s="1374"/>
      <c r="AX395" s="1374"/>
      <c r="AY395" s="1374"/>
      <c r="AZ395" s="1374"/>
      <c r="BA395" s="1374"/>
      <c r="BB395" s="1374"/>
      <c r="BC395" s="1374"/>
      <c r="BD395" s="1374"/>
      <c r="BE395" s="1374"/>
      <c r="BF395" s="1374"/>
      <c r="BG395" s="1374"/>
      <c r="BH395" s="1374"/>
      <c r="BI395" s="1374"/>
      <c r="BJ395" s="1374"/>
      <c r="BK395" s="1374"/>
      <c r="BL395" s="1374"/>
      <c r="BM395" s="1374"/>
      <c r="BN395" s="1374"/>
      <c r="BO395" s="1374"/>
      <c r="BP395" s="1374"/>
      <c r="BQ395" s="1374"/>
      <c r="BR395" s="1374"/>
      <c r="BS395" s="1374"/>
      <c r="BT395" s="1374"/>
      <c r="BU395" s="1374"/>
      <c r="BV395" s="1374"/>
      <c r="BW395" s="1374"/>
      <c r="BX395" s="1374"/>
      <c r="BY395" s="1374"/>
      <c r="BZ395" s="1374"/>
      <c r="CA395" s="1374"/>
      <c r="CB395" s="1374"/>
      <c r="CC395" s="1374"/>
      <c r="CD395" s="1374"/>
      <c r="CE395" s="1374"/>
      <c r="CF395" s="1374"/>
      <c r="CG395" s="1374"/>
      <c r="CH395" s="1374"/>
      <c r="CI395" s="1374"/>
      <c r="CJ395" s="1374"/>
      <c r="CK395" s="1374"/>
      <c r="CL395" s="1374"/>
      <c r="CM395" s="1374"/>
      <c r="CN395" s="1374"/>
      <c r="CO395" s="1374"/>
      <c r="CP395" s="1374"/>
      <c r="CQ395" s="1374"/>
      <c r="CR395" s="1374"/>
      <c r="CS395" s="1374"/>
      <c r="CT395" s="1374"/>
      <c r="CU395" s="1374"/>
      <c r="CV395" s="1374"/>
      <c r="CW395" s="1374"/>
      <c r="CX395" s="1374"/>
      <c r="CY395" s="1374"/>
      <c r="CZ395" s="1374"/>
      <c r="DA395" s="1374"/>
      <c r="DB395" s="1374"/>
      <c r="DC395" s="1374"/>
      <c r="DD395" s="1374"/>
      <c r="DE395" s="1374"/>
      <c r="DF395" s="1374"/>
      <c r="DG395" s="1374"/>
      <c r="DH395" s="1374"/>
      <c r="DI395" s="1374"/>
      <c r="DJ395" s="1374"/>
      <c r="DK395" s="1374"/>
      <c r="DL395" s="1374"/>
      <c r="DM395" s="1374"/>
      <c r="DN395" s="1374"/>
      <c r="DO395" s="1374"/>
      <c r="DP395" s="1374"/>
      <c r="DQ395" s="1374"/>
      <c r="DR395" s="1374"/>
      <c r="DS395" s="1374"/>
      <c r="DT395" s="1374"/>
      <c r="DU395" s="1374"/>
      <c r="DV395" s="1374"/>
      <c r="DW395" s="1374"/>
      <c r="DX395" s="1374"/>
      <c r="DY395" s="1374"/>
      <c r="DZ395" s="1374"/>
      <c r="EA395" s="1374"/>
      <c r="EB395" s="1374"/>
      <c r="EC395" s="1374"/>
      <c r="ED395" s="1374"/>
      <c r="EE395" s="1374"/>
      <c r="EF395" s="1374"/>
      <c r="EG395" s="1374"/>
      <c r="EH395" s="1374"/>
      <c r="EI395" s="1374"/>
      <c r="EJ395" s="1374"/>
      <c r="EK395" s="1374"/>
      <c r="EL395" s="1374"/>
      <c r="EM395" s="1374"/>
      <c r="EN395" s="1374"/>
      <c r="EO395" s="1374"/>
      <c r="EP395" s="1374"/>
      <c r="EQ395" s="1374"/>
      <c r="ER395" s="1374"/>
      <c r="ES395" s="1374"/>
      <c r="ET395" s="1374"/>
      <c r="EU395" s="1374"/>
      <c r="EV395" s="1374"/>
      <c r="EW395" s="1374"/>
      <c r="EX395" s="1374"/>
      <c r="EY395" s="1374"/>
      <c r="EZ395" s="1374"/>
      <c r="FA395" s="1374"/>
      <c r="FB395" s="1374"/>
      <c r="FC395" s="1374"/>
      <c r="FD395" s="1374"/>
      <c r="FE395" s="1374"/>
      <c r="FF395" s="1374"/>
      <c r="FG395" s="1374"/>
      <c r="FH395" s="1374"/>
      <c r="FI395" s="1374"/>
      <c r="FJ395" s="1374"/>
      <c r="FK395" s="1374"/>
      <c r="FL395" s="1374"/>
      <c r="FM395" s="1374"/>
      <c r="FN395" s="1374"/>
      <c r="FO395" s="1374"/>
      <c r="FP395" s="1374"/>
      <c r="FQ395" s="1374"/>
      <c r="FR395" s="1374"/>
      <c r="FS395" s="1374"/>
      <c r="FT395" s="1374"/>
      <c r="FU395" s="1374"/>
      <c r="FV395" s="1374"/>
      <c r="FW395" s="1374"/>
      <c r="FX395" s="1374"/>
      <c r="FY395" s="1374"/>
      <c r="FZ395" s="1374"/>
      <c r="GA395" s="1374"/>
      <c r="GB395" s="1374"/>
      <c r="GC395" s="1374"/>
      <c r="GD395" s="1374"/>
      <c r="GE395" s="1374"/>
      <c r="GF395" s="1374"/>
      <c r="GG395" s="1374"/>
      <c r="GH395" s="1374"/>
      <c r="GI395" s="1374"/>
      <c r="GJ395" s="1374"/>
      <c r="GK395" s="1374"/>
      <c r="GL395" s="1374"/>
      <c r="GM395" s="1374"/>
      <c r="GN395" s="1374"/>
      <c r="GO395" s="1374"/>
      <c r="GP395" s="1374"/>
      <c r="GQ395" s="1374"/>
      <c r="GR395" s="1374"/>
      <c r="GS395" s="1374"/>
      <c r="GT395" s="1374"/>
      <c r="GU395" s="1374"/>
      <c r="GV395" s="1374"/>
      <c r="GW395" s="1374"/>
      <c r="GX395" s="1374"/>
      <c r="GY395" s="1374"/>
      <c r="GZ395" s="1374"/>
      <c r="HA395" s="1374"/>
      <c r="HB395" s="1374"/>
      <c r="HC395" s="1374"/>
      <c r="HD395" s="1374"/>
      <c r="HE395" s="1374"/>
      <c r="HF395" s="1374"/>
      <c r="HG395" s="1374"/>
      <c r="HH395" s="1374"/>
      <c r="HI395" s="1374"/>
      <c r="HJ395" s="1374"/>
      <c r="HK395" s="1374"/>
      <c r="HL395" s="1374"/>
      <c r="HM395" s="1374"/>
      <c r="HN395" s="1374"/>
      <c r="HO395" s="1374"/>
      <c r="HP395" s="1374"/>
      <c r="HQ395" s="1374"/>
      <c r="HR395" s="1374"/>
      <c r="HS395" s="1374"/>
      <c r="HT395" s="1374"/>
      <c r="HU395" s="1374"/>
      <c r="HV395" s="1374"/>
      <c r="HW395" s="1374"/>
      <c r="HX395" s="1374"/>
      <c r="HY395" s="1374"/>
      <c r="HZ395" s="1374"/>
      <c r="IA395" s="1374"/>
      <c r="IB395" s="1374"/>
      <c r="IC395" s="1374"/>
      <c r="ID395" s="1374"/>
      <c r="IE395" s="1374"/>
      <c r="IF395" s="1374"/>
      <c r="IG395" s="1374"/>
      <c r="IH395" s="1374"/>
      <c r="II395" s="1374"/>
      <c r="IJ395" s="1374"/>
      <c r="IK395" s="1374"/>
      <c r="IL395" s="1374"/>
      <c r="IM395" s="1374"/>
    </row>
    <row r="396" spans="1:247" ht="30.75" customHeight="1" x14ac:dyDescent="0.25">
      <c r="A396" s="1417" t="s">
        <v>967</v>
      </c>
      <c r="B396" s="1417" t="s">
        <v>968</v>
      </c>
      <c r="C396" s="1418" t="s">
        <v>969</v>
      </c>
      <c r="D396" s="2219"/>
      <c r="E396" s="2433" t="s">
        <v>118</v>
      </c>
      <c r="F396" s="2434" t="s">
        <v>702</v>
      </c>
      <c r="G396" s="2222"/>
      <c r="H396" s="2436"/>
      <c r="I396" s="2224"/>
      <c r="J396" s="2224"/>
      <c r="K396" s="2437"/>
      <c r="L396" s="2437"/>
      <c r="M396" s="2224"/>
      <c r="N396" s="211"/>
      <c r="O396" s="2537"/>
      <c r="P396" s="211"/>
      <c r="Q396" s="211"/>
      <c r="R396" s="211"/>
      <c r="S396" s="211"/>
      <c r="T396" s="213"/>
      <c r="U396" s="214"/>
      <c r="V396" s="211"/>
      <c r="W396" s="211"/>
      <c r="X396" s="211"/>
      <c r="Y396" s="211"/>
      <c r="Z396" s="211"/>
      <c r="AA396" s="211"/>
      <c r="AB396" s="211"/>
      <c r="AC396" s="211"/>
      <c r="AD396" s="213"/>
      <c r="AE396" s="214"/>
      <c r="AF396" s="211"/>
      <c r="AG396" s="211"/>
      <c r="AH396" s="211"/>
      <c r="AI396" s="211"/>
      <c r="AJ396" s="211"/>
      <c r="AK396" s="211"/>
      <c r="AL396" s="211"/>
      <c r="AM396" s="211"/>
      <c r="AN396" s="211"/>
      <c r="HK396" s="2"/>
      <c r="HL396" s="2"/>
      <c r="HM396" s="2"/>
      <c r="HN396" s="2"/>
      <c r="HO396" s="2"/>
      <c r="HP396" s="2"/>
      <c r="HQ396" s="2"/>
      <c r="HR396" s="2"/>
      <c r="HS396" s="2"/>
    </row>
    <row r="397" spans="1:247" ht="74.25" customHeight="1" x14ac:dyDescent="0.25">
      <c r="A397" s="2344"/>
      <c r="B397" s="1427" t="s">
        <v>970</v>
      </c>
      <c r="C397" s="1524" t="s">
        <v>971</v>
      </c>
      <c r="D397" s="2213" t="s">
        <v>972</v>
      </c>
      <c r="E397" s="2227" t="s">
        <v>149</v>
      </c>
      <c r="F397" s="2449" t="s">
        <v>702</v>
      </c>
      <c r="G397" s="2227" t="s">
        <v>51</v>
      </c>
      <c r="H397" s="2324"/>
      <c r="I397" s="254">
        <v>3</v>
      </c>
      <c r="J397" s="2146">
        <v>3</v>
      </c>
      <c r="K397" s="592" t="s">
        <v>190</v>
      </c>
      <c r="L397" s="254">
        <v>11</v>
      </c>
      <c r="M397" s="254"/>
      <c r="N397" s="2398"/>
      <c r="O397" s="2531"/>
      <c r="P397" s="255">
        <v>20</v>
      </c>
      <c r="Q397" s="255"/>
      <c r="R397" s="2230"/>
      <c r="S397" s="2230"/>
      <c r="T397" s="231"/>
      <c r="U397" s="232"/>
      <c r="V397" s="2402">
        <v>1</v>
      </c>
      <c r="W397" s="331" t="s">
        <v>54</v>
      </c>
      <c r="X397" s="331" t="s">
        <v>55</v>
      </c>
      <c r="Y397" s="331" t="s">
        <v>82</v>
      </c>
      <c r="Z397" s="742">
        <v>1</v>
      </c>
      <c r="AA397" s="743" t="s">
        <v>57</v>
      </c>
      <c r="AB397" s="742" t="s">
        <v>55</v>
      </c>
      <c r="AC397" s="1017" t="s">
        <v>82</v>
      </c>
      <c r="AD397" s="231"/>
      <c r="AE397" s="232" t="str">
        <f>IF(AD397="","",+AD397)</f>
        <v/>
      </c>
      <c r="AF397" s="2402">
        <v>1</v>
      </c>
      <c r="AG397" s="1016" t="s">
        <v>57</v>
      </c>
      <c r="AH397" s="1016" t="s">
        <v>55</v>
      </c>
      <c r="AI397" s="234" t="s">
        <v>82</v>
      </c>
      <c r="AJ397" s="742">
        <v>1</v>
      </c>
      <c r="AK397" s="1017" t="s">
        <v>57</v>
      </c>
      <c r="AL397" s="1017" t="s">
        <v>55</v>
      </c>
      <c r="AM397" s="1017" t="s">
        <v>82</v>
      </c>
      <c r="AN397" s="258" t="s">
        <v>973</v>
      </c>
    </row>
    <row r="398" spans="1:247" ht="30.75" customHeight="1" x14ac:dyDescent="0.25">
      <c r="A398" s="1566" t="s">
        <v>974</v>
      </c>
      <c r="B398" s="1566" t="s">
        <v>975</v>
      </c>
      <c r="C398" s="1567" t="s">
        <v>976</v>
      </c>
      <c r="D398" s="2450" t="s">
        <v>977</v>
      </c>
      <c r="E398" s="2451" t="s">
        <v>978</v>
      </c>
      <c r="F398" s="2451" t="s">
        <v>702</v>
      </c>
      <c r="G398" s="2452"/>
      <c r="H398" s="2453" t="s">
        <v>469</v>
      </c>
      <c r="I398" s="2454">
        <v>3</v>
      </c>
      <c r="J398" s="2454">
        <v>3</v>
      </c>
      <c r="K398" s="2455"/>
      <c r="L398" s="2455"/>
      <c r="M398" s="2454"/>
      <c r="N398" s="1575"/>
      <c r="O398" s="2540"/>
      <c r="P398" s="1575"/>
      <c r="Q398" s="1575"/>
      <c r="R398" s="1575"/>
      <c r="S398" s="1575"/>
      <c r="T398" s="1577"/>
      <c r="U398" s="1578"/>
      <c r="V398" s="1575"/>
      <c r="W398" s="1575"/>
      <c r="X398" s="1575"/>
      <c r="Y398" s="1575"/>
      <c r="Z398" s="1575"/>
      <c r="AA398" s="1575"/>
      <c r="AB398" s="1575"/>
      <c r="AC398" s="1575"/>
      <c r="AD398" s="1577"/>
      <c r="AE398" s="1578"/>
      <c r="AF398" s="1575"/>
      <c r="AG398" s="1575"/>
      <c r="AH398" s="1575"/>
      <c r="AI398" s="1575"/>
      <c r="AJ398" s="1575"/>
      <c r="AK398" s="1575"/>
      <c r="AL398" s="1575"/>
      <c r="AM398" s="1575"/>
      <c r="AN398" s="1575"/>
      <c r="HK398" s="2"/>
      <c r="HL398" s="2"/>
      <c r="HM398" s="2"/>
      <c r="HN398" s="2"/>
      <c r="HO398" s="2"/>
      <c r="HP398" s="2"/>
      <c r="HQ398" s="2"/>
      <c r="HR398" s="2"/>
      <c r="HS398" s="2"/>
    </row>
    <row r="399" spans="1:247" ht="40.5" customHeight="1" x14ac:dyDescent="0.25">
      <c r="A399" s="2344"/>
      <c r="B399" s="1427" t="s">
        <v>979</v>
      </c>
      <c r="C399" s="1524" t="s">
        <v>980</v>
      </c>
      <c r="D399" s="2213" t="s">
        <v>981</v>
      </c>
      <c r="E399" s="2227" t="s">
        <v>149</v>
      </c>
      <c r="F399" s="2449" t="s">
        <v>702</v>
      </c>
      <c r="G399" s="2227" t="s">
        <v>51</v>
      </c>
      <c r="H399" s="2324"/>
      <c r="I399" s="254" t="s">
        <v>74</v>
      </c>
      <c r="J399" s="2146" t="s">
        <v>74</v>
      </c>
      <c r="K399" s="592" t="s">
        <v>125</v>
      </c>
      <c r="L399" s="254">
        <v>12</v>
      </c>
      <c r="M399" s="254"/>
      <c r="N399" s="2398"/>
      <c r="O399" s="2531"/>
      <c r="P399" s="255">
        <v>18</v>
      </c>
      <c r="Q399" s="255"/>
      <c r="R399" s="2230"/>
      <c r="S399" s="2230"/>
      <c r="T399" s="231"/>
      <c r="U399" s="232"/>
      <c r="V399" s="2402">
        <v>1</v>
      </c>
      <c r="W399" s="331" t="s">
        <v>54</v>
      </c>
      <c r="X399" s="331" t="s">
        <v>55</v>
      </c>
      <c r="Y399" s="331" t="s">
        <v>76</v>
      </c>
      <c r="Z399" s="742">
        <v>1</v>
      </c>
      <c r="AA399" s="743" t="s">
        <v>57</v>
      </c>
      <c r="AB399" s="742" t="s">
        <v>55</v>
      </c>
      <c r="AC399" s="1017" t="s">
        <v>76</v>
      </c>
      <c r="AD399" s="231"/>
      <c r="AE399" s="232" t="str">
        <f t="shared" ref="AE399:AE401" si="231">IF(AD399="","",+AD399)</f>
        <v/>
      </c>
      <c r="AF399" s="2402">
        <v>1</v>
      </c>
      <c r="AG399" s="1016" t="s">
        <v>57</v>
      </c>
      <c r="AH399" s="1016" t="s">
        <v>55</v>
      </c>
      <c r="AI399" s="234" t="s">
        <v>76</v>
      </c>
      <c r="AJ399" s="742">
        <v>1</v>
      </c>
      <c r="AK399" s="1017" t="s">
        <v>57</v>
      </c>
      <c r="AL399" s="1017" t="s">
        <v>55</v>
      </c>
      <c r="AM399" s="1017" t="s">
        <v>76</v>
      </c>
      <c r="AN399" s="258"/>
    </row>
    <row r="400" spans="1:247" ht="40.5" customHeight="1" x14ac:dyDescent="0.25">
      <c r="A400" s="2344"/>
      <c r="B400" s="1427" t="s">
        <v>982</v>
      </c>
      <c r="C400" s="1524" t="s">
        <v>983</v>
      </c>
      <c r="D400" s="2213" t="s">
        <v>984</v>
      </c>
      <c r="E400" s="2227" t="s">
        <v>149</v>
      </c>
      <c r="F400" s="2449" t="s">
        <v>702</v>
      </c>
      <c r="G400" s="2227" t="s">
        <v>51</v>
      </c>
      <c r="H400" s="2324"/>
      <c r="I400" s="254" t="s">
        <v>74</v>
      </c>
      <c r="J400" s="2146" t="s">
        <v>74</v>
      </c>
      <c r="K400" s="592" t="s">
        <v>752</v>
      </c>
      <c r="L400" s="254">
        <v>14</v>
      </c>
      <c r="M400" s="254"/>
      <c r="N400" s="2398"/>
      <c r="O400" s="2531"/>
      <c r="P400" s="255">
        <v>18</v>
      </c>
      <c r="Q400" s="255"/>
      <c r="R400" s="2230"/>
      <c r="S400" s="2230"/>
      <c r="T400" s="231"/>
      <c r="U400" s="232"/>
      <c r="V400" s="2402">
        <v>1</v>
      </c>
      <c r="W400" s="331" t="s">
        <v>54</v>
      </c>
      <c r="X400" s="331" t="s">
        <v>55</v>
      </c>
      <c r="Y400" s="331"/>
      <c r="Z400" s="742">
        <v>1</v>
      </c>
      <c r="AA400" s="743" t="s">
        <v>57</v>
      </c>
      <c r="AB400" s="742" t="s">
        <v>55</v>
      </c>
      <c r="AC400" s="1017" t="s">
        <v>76</v>
      </c>
      <c r="AD400" s="231"/>
      <c r="AE400" s="232" t="str">
        <f t="shared" si="231"/>
        <v/>
      </c>
      <c r="AF400" s="2402">
        <v>1</v>
      </c>
      <c r="AG400" s="1016" t="s">
        <v>57</v>
      </c>
      <c r="AH400" s="1016" t="s">
        <v>55</v>
      </c>
      <c r="AI400" s="234" t="s">
        <v>76</v>
      </c>
      <c r="AJ400" s="742">
        <v>1</v>
      </c>
      <c r="AK400" s="1017" t="s">
        <v>57</v>
      </c>
      <c r="AL400" s="1017" t="s">
        <v>55</v>
      </c>
      <c r="AM400" s="1017" t="s">
        <v>76</v>
      </c>
      <c r="AN400" s="258"/>
    </row>
    <row r="401" spans="1:247" ht="40.5" customHeight="1" x14ac:dyDescent="0.25">
      <c r="A401" s="2344"/>
      <c r="B401" s="1427" t="s">
        <v>985</v>
      </c>
      <c r="C401" s="1524" t="s">
        <v>986</v>
      </c>
      <c r="D401" s="2213" t="s">
        <v>987</v>
      </c>
      <c r="E401" s="2227" t="s">
        <v>149</v>
      </c>
      <c r="F401" s="2449" t="s">
        <v>702</v>
      </c>
      <c r="G401" s="2227" t="s">
        <v>51</v>
      </c>
      <c r="H401" s="2324"/>
      <c r="I401" s="254" t="s">
        <v>74</v>
      </c>
      <c r="J401" s="2146" t="s">
        <v>74</v>
      </c>
      <c r="K401" s="592" t="s">
        <v>457</v>
      </c>
      <c r="L401" s="254">
        <v>15</v>
      </c>
      <c r="M401" s="254"/>
      <c r="N401" s="2398"/>
      <c r="O401" s="2531"/>
      <c r="P401" s="255">
        <v>18</v>
      </c>
      <c r="Q401" s="255"/>
      <c r="R401" s="2230"/>
      <c r="S401" s="2230"/>
      <c r="T401" s="231"/>
      <c r="U401" s="232"/>
      <c r="V401" s="2402">
        <v>1</v>
      </c>
      <c r="W401" s="331" t="s">
        <v>54</v>
      </c>
      <c r="X401" s="331" t="s">
        <v>55</v>
      </c>
      <c r="Y401" s="2638" t="s">
        <v>1326</v>
      </c>
      <c r="Z401" s="742">
        <v>1</v>
      </c>
      <c r="AA401" s="743" t="s">
        <v>57</v>
      </c>
      <c r="AB401" s="742" t="s">
        <v>55</v>
      </c>
      <c r="AC401" s="1017" t="s">
        <v>56</v>
      </c>
      <c r="AD401" s="231"/>
      <c r="AE401" s="232" t="str">
        <f t="shared" si="231"/>
        <v/>
      </c>
      <c r="AF401" s="2402">
        <v>1</v>
      </c>
      <c r="AG401" s="1016" t="s">
        <v>57</v>
      </c>
      <c r="AH401" s="1016" t="s">
        <v>55</v>
      </c>
      <c r="AI401" s="234" t="s">
        <v>56</v>
      </c>
      <c r="AJ401" s="742">
        <v>1</v>
      </c>
      <c r="AK401" s="1017" t="s">
        <v>57</v>
      </c>
      <c r="AL401" s="1017" t="s">
        <v>55</v>
      </c>
      <c r="AM401" s="1017" t="s">
        <v>56</v>
      </c>
      <c r="AN401" s="258"/>
    </row>
    <row r="402" spans="1:247" ht="30.75" customHeight="1" x14ac:dyDescent="0.25">
      <c r="A402" s="1429" t="s">
        <v>988</v>
      </c>
      <c r="B402" s="1429" t="s">
        <v>989</v>
      </c>
      <c r="C402" s="1449" t="s">
        <v>710</v>
      </c>
      <c r="D402" s="2439"/>
      <c r="E402" s="2440"/>
      <c r="F402" s="2440"/>
      <c r="G402" s="2441"/>
      <c r="H402" s="2442"/>
      <c r="I402" s="2443">
        <v>6</v>
      </c>
      <c r="J402" s="2443">
        <v>6</v>
      </c>
      <c r="K402" s="2444"/>
      <c r="L402" s="2444"/>
      <c r="M402" s="2246"/>
      <c r="N402" s="2247"/>
      <c r="O402" s="2538"/>
      <c r="P402" s="2247"/>
      <c r="Q402" s="2247"/>
      <c r="R402" s="2247"/>
      <c r="S402" s="2247"/>
      <c r="T402" s="317"/>
      <c r="U402" s="318"/>
      <c r="V402" s="2248"/>
      <c r="W402" s="2248"/>
      <c r="X402" s="2249"/>
      <c r="Y402" s="2250"/>
      <c r="Z402" s="2249"/>
      <c r="AA402" s="2249"/>
      <c r="AB402" s="2249"/>
      <c r="AC402" s="2249"/>
      <c r="AD402" s="324"/>
      <c r="AE402" s="325"/>
      <c r="AF402" s="2249"/>
      <c r="AG402" s="2249"/>
      <c r="AH402" s="2249"/>
      <c r="AI402" s="2249"/>
      <c r="AJ402" s="2249"/>
      <c r="AK402" s="2249"/>
      <c r="AL402" s="2249"/>
      <c r="AM402" s="2249"/>
      <c r="AN402" s="2251"/>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row>
    <row r="403" spans="1:247" s="1375" customFormat="1" ht="49.5" customHeight="1" x14ac:dyDescent="0.25">
      <c r="A403" s="2445" t="s">
        <v>990</v>
      </c>
      <c r="B403" s="2445" t="s">
        <v>991</v>
      </c>
      <c r="C403" s="2422" t="s">
        <v>992</v>
      </c>
      <c r="D403" s="2420"/>
      <c r="E403" s="2421" t="s">
        <v>118</v>
      </c>
      <c r="F403" s="2422" t="s">
        <v>834</v>
      </c>
      <c r="G403" s="2420" t="s">
        <v>51</v>
      </c>
      <c r="H403" s="2423"/>
      <c r="I403" s="2420"/>
      <c r="J403" s="2420"/>
      <c r="K403" s="1363" t="s">
        <v>53</v>
      </c>
      <c r="L403" s="1363"/>
      <c r="M403" s="1363"/>
      <c r="N403" s="1357"/>
      <c r="O403" s="2560"/>
      <c r="P403" s="1357"/>
      <c r="Q403" s="1357"/>
      <c r="R403" s="2424"/>
      <c r="S403" s="2424"/>
      <c r="T403" s="1365"/>
      <c r="U403" s="1366"/>
      <c r="V403" s="2425"/>
      <c r="W403" s="1368"/>
      <c r="X403" s="1368"/>
      <c r="Y403" s="1368"/>
      <c r="Z403" s="1369"/>
      <c r="AA403" s="1368"/>
      <c r="AB403" s="1368"/>
      <c r="AC403" s="1368"/>
      <c r="AD403" s="1371"/>
      <c r="AE403" s="1372"/>
      <c r="AF403" s="1369"/>
      <c r="AG403" s="1368"/>
      <c r="AH403" s="1368"/>
      <c r="AI403" s="1368"/>
      <c r="AJ403" s="1369"/>
      <c r="AK403" s="1368"/>
      <c r="AL403" s="1368"/>
      <c r="AM403" s="1368"/>
      <c r="AN403" s="1373"/>
      <c r="AO403" s="1374"/>
      <c r="AP403" s="1374"/>
      <c r="AQ403" s="1374"/>
      <c r="AR403" s="1374"/>
      <c r="AS403" s="1374"/>
      <c r="AT403" s="1374"/>
      <c r="AU403" s="1374"/>
      <c r="AV403" s="1374"/>
      <c r="AW403" s="1374"/>
      <c r="AX403" s="1374"/>
      <c r="AY403" s="1374"/>
      <c r="AZ403" s="1374"/>
      <c r="BA403" s="1374"/>
      <c r="BB403" s="1374"/>
      <c r="BC403" s="1374"/>
      <c r="BD403" s="1374"/>
      <c r="BE403" s="1374"/>
      <c r="BF403" s="1374"/>
      <c r="BG403" s="1374"/>
      <c r="BH403" s="1374"/>
      <c r="BI403" s="1374"/>
      <c r="BJ403" s="1374"/>
      <c r="BK403" s="1374"/>
      <c r="BL403" s="1374"/>
      <c r="BM403" s="1374"/>
      <c r="BN403" s="1374"/>
      <c r="BO403" s="1374"/>
      <c r="BP403" s="1374"/>
      <c r="BQ403" s="1374"/>
      <c r="BR403" s="1374"/>
      <c r="BS403" s="1374"/>
      <c r="BT403" s="1374"/>
      <c r="BU403" s="1374"/>
      <c r="BV403" s="1374"/>
      <c r="BW403" s="1374"/>
      <c r="BX403" s="1374"/>
      <c r="BY403" s="1374"/>
      <c r="BZ403" s="1374"/>
      <c r="CA403" s="1374"/>
      <c r="CB403" s="1374"/>
      <c r="CC403" s="1374"/>
      <c r="CD403" s="1374"/>
      <c r="CE403" s="1374"/>
      <c r="CF403" s="1374"/>
      <c r="CG403" s="1374"/>
      <c r="CH403" s="1374"/>
      <c r="CI403" s="1374"/>
      <c r="CJ403" s="1374"/>
      <c r="CK403" s="1374"/>
      <c r="CL403" s="1374"/>
      <c r="CM403" s="1374"/>
      <c r="CN403" s="1374"/>
      <c r="CO403" s="1374"/>
      <c r="CP403" s="1374"/>
      <c r="CQ403" s="1374"/>
      <c r="CR403" s="1374"/>
      <c r="CS403" s="1374"/>
      <c r="CT403" s="1374"/>
      <c r="CU403" s="1374"/>
      <c r="CV403" s="1374"/>
      <c r="CW403" s="1374"/>
      <c r="CX403" s="1374"/>
      <c r="CY403" s="1374"/>
      <c r="CZ403" s="1374"/>
      <c r="DA403" s="1374"/>
      <c r="DB403" s="1374"/>
      <c r="DC403" s="1374"/>
      <c r="DD403" s="1374"/>
      <c r="DE403" s="1374"/>
      <c r="DF403" s="1374"/>
      <c r="DG403" s="1374"/>
      <c r="DH403" s="1374"/>
      <c r="DI403" s="1374"/>
      <c r="DJ403" s="1374"/>
      <c r="DK403" s="1374"/>
      <c r="DL403" s="1374"/>
      <c r="DM403" s="1374"/>
      <c r="DN403" s="1374"/>
      <c r="DO403" s="1374"/>
      <c r="DP403" s="1374"/>
      <c r="DQ403" s="1374"/>
      <c r="DR403" s="1374"/>
      <c r="DS403" s="1374"/>
      <c r="DT403" s="1374"/>
      <c r="DU403" s="1374"/>
      <c r="DV403" s="1374"/>
      <c r="DW403" s="1374"/>
      <c r="DX403" s="1374"/>
      <c r="DY403" s="1374"/>
      <c r="DZ403" s="1374"/>
      <c r="EA403" s="1374"/>
      <c r="EB403" s="1374"/>
      <c r="EC403" s="1374"/>
      <c r="ED403" s="1374"/>
      <c r="EE403" s="1374"/>
      <c r="EF403" s="1374"/>
      <c r="EG403" s="1374"/>
      <c r="EH403" s="1374"/>
      <c r="EI403" s="1374"/>
      <c r="EJ403" s="1374"/>
      <c r="EK403" s="1374"/>
      <c r="EL403" s="1374"/>
      <c r="EM403" s="1374"/>
      <c r="EN403" s="1374"/>
      <c r="EO403" s="1374"/>
      <c r="EP403" s="1374"/>
      <c r="EQ403" s="1374"/>
      <c r="ER403" s="1374"/>
      <c r="ES403" s="1374"/>
      <c r="ET403" s="1374"/>
      <c r="EU403" s="1374"/>
      <c r="EV403" s="1374"/>
      <c r="EW403" s="1374"/>
      <c r="EX403" s="1374"/>
      <c r="EY403" s="1374"/>
      <c r="EZ403" s="1374"/>
      <c r="FA403" s="1374"/>
      <c r="FB403" s="1374"/>
      <c r="FC403" s="1374"/>
      <c r="FD403" s="1374"/>
      <c r="FE403" s="1374"/>
      <c r="FF403" s="1374"/>
      <c r="FG403" s="1374"/>
      <c r="FH403" s="1374"/>
      <c r="FI403" s="1374"/>
      <c r="FJ403" s="1374"/>
      <c r="FK403" s="1374"/>
      <c r="FL403" s="1374"/>
      <c r="FM403" s="1374"/>
      <c r="FN403" s="1374"/>
      <c r="FO403" s="1374"/>
      <c r="FP403" s="1374"/>
      <c r="FQ403" s="1374"/>
      <c r="FR403" s="1374"/>
      <c r="FS403" s="1374"/>
      <c r="FT403" s="1374"/>
      <c r="FU403" s="1374"/>
      <c r="FV403" s="1374"/>
      <c r="FW403" s="1374"/>
      <c r="FX403" s="1374"/>
      <c r="FY403" s="1374"/>
      <c r="FZ403" s="1374"/>
      <c r="GA403" s="1374"/>
      <c r="GB403" s="1374"/>
      <c r="GC403" s="1374"/>
      <c r="GD403" s="1374"/>
      <c r="GE403" s="1374"/>
      <c r="GF403" s="1374"/>
      <c r="GG403" s="1374"/>
      <c r="GH403" s="1374"/>
      <c r="GI403" s="1374"/>
      <c r="GJ403" s="1374"/>
      <c r="GK403" s="1374"/>
      <c r="GL403" s="1374"/>
      <c r="GM403" s="1374"/>
      <c r="GN403" s="1374"/>
      <c r="GO403" s="1374"/>
      <c r="GP403" s="1374"/>
      <c r="GQ403" s="1374"/>
      <c r="GR403" s="1374"/>
      <c r="GS403" s="1374"/>
      <c r="GT403" s="1374"/>
      <c r="GU403" s="1374"/>
      <c r="GV403" s="1374"/>
      <c r="GW403" s="1374"/>
      <c r="GX403" s="1374"/>
      <c r="GY403" s="1374"/>
      <c r="GZ403" s="1374"/>
      <c r="HA403" s="1374"/>
      <c r="HB403" s="1374"/>
      <c r="HC403" s="1374"/>
      <c r="HD403" s="1374"/>
      <c r="HE403" s="1374"/>
      <c r="HF403" s="1374"/>
      <c r="HG403" s="1374"/>
      <c r="HH403" s="1374"/>
      <c r="HI403" s="1374"/>
      <c r="HJ403" s="1374"/>
      <c r="HK403" s="1374"/>
      <c r="HL403" s="1374"/>
      <c r="HM403" s="1374"/>
      <c r="HN403" s="1374"/>
      <c r="HO403" s="1374"/>
      <c r="HP403" s="1374"/>
      <c r="HQ403" s="1374"/>
      <c r="HR403" s="1374"/>
      <c r="HS403" s="1374"/>
      <c r="HT403" s="1374"/>
      <c r="HU403" s="1374"/>
      <c r="HV403" s="1374"/>
      <c r="HW403" s="1374"/>
      <c r="HX403" s="1374"/>
      <c r="HY403" s="1374"/>
      <c r="HZ403" s="1374"/>
      <c r="IA403" s="1374"/>
      <c r="IB403" s="1374"/>
      <c r="IC403" s="1374"/>
      <c r="ID403" s="1374"/>
      <c r="IE403" s="1374"/>
      <c r="IF403" s="1374"/>
      <c r="IG403" s="1374"/>
      <c r="IH403" s="1374"/>
      <c r="II403" s="1374"/>
      <c r="IJ403" s="1374"/>
      <c r="IK403" s="1374"/>
      <c r="IL403" s="1374"/>
      <c r="IM403" s="1374"/>
    </row>
    <row r="404" spans="1:247" ht="25.5" x14ac:dyDescent="0.25">
      <c r="A404" s="1417" t="s">
        <v>993</v>
      </c>
      <c r="B404" s="1417" t="s">
        <v>994</v>
      </c>
      <c r="C404" s="1418" t="s">
        <v>995</v>
      </c>
      <c r="D404" s="2219"/>
      <c r="E404" s="2456" t="s">
        <v>118</v>
      </c>
      <c r="F404" s="2456" t="s">
        <v>996</v>
      </c>
      <c r="G404" s="2222"/>
      <c r="H404" s="2436"/>
      <c r="I404" s="2224"/>
      <c r="J404" s="2224"/>
      <c r="K404" s="2437"/>
      <c r="L404" s="2437"/>
      <c r="M404" s="2224"/>
      <c r="N404" s="211"/>
      <c r="O404" s="2537"/>
      <c r="P404" s="211"/>
      <c r="Q404" s="211"/>
      <c r="R404" s="211"/>
      <c r="S404" s="211"/>
      <c r="T404" s="213"/>
      <c r="U404" s="214"/>
      <c r="V404" s="211"/>
      <c r="W404" s="211"/>
      <c r="X404" s="211"/>
      <c r="Y404" s="211"/>
      <c r="Z404" s="211"/>
      <c r="AA404" s="211"/>
      <c r="AB404" s="211"/>
      <c r="AC404" s="211"/>
      <c r="AD404" s="213"/>
      <c r="AE404" s="214"/>
      <c r="AF404" s="211"/>
      <c r="AG404" s="211"/>
      <c r="AH404" s="211"/>
      <c r="AI404" s="211"/>
      <c r="AJ404" s="211"/>
      <c r="AK404" s="211"/>
      <c r="AL404" s="211"/>
      <c r="AM404" s="211"/>
      <c r="AN404" s="211"/>
      <c r="HK404" s="2"/>
      <c r="HL404" s="2"/>
      <c r="HM404" s="2"/>
      <c r="HN404" s="2"/>
      <c r="HO404" s="2"/>
      <c r="HP404" s="2"/>
      <c r="HQ404" s="2"/>
      <c r="HR404" s="2"/>
      <c r="HS404" s="2"/>
    </row>
    <row r="405" spans="1:247" s="1625" customFormat="1" ht="28.5" customHeight="1" x14ac:dyDescent="0.25">
      <c r="A405" s="1611" t="s">
        <v>997</v>
      </c>
      <c r="B405" s="1611" t="s">
        <v>998</v>
      </c>
      <c r="C405" s="1612" t="s">
        <v>999</v>
      </c>
      <c r="D405" s="2457"/>
      <c r="E405" s="2451" t="s">
        <v>978</v>
      </c>
      <c r="F405" s="2451" t="s">
        <v>716</v>
      </c>
      <c r="G405" s="2451"/>
      <c r="H405" s="2458"/>
      <c r="I405" s="2451"/>
      <c r="J405" s="2451"/>
      <c r="K405" s="1616"/>
      <c r="L405" s="1616"/>
      <c r="M405" s="1618"/>
      <c r="N405" s="2459"/>
      <c r="O405" s="1623"/>
      <c r="P405" s="2460"/>
      <c r="Q405" s="2460"/>
      <c r="R405" s="2461"/>
      <c r="S405" s="2461"/>
      <c r="T405" s="1620"/>
      <c r="U405" s="1621"/>
      <c r="V405" s="1622"/>
      <c r="W405" s="1622"/>
      <c r="X405" s="1622"/>
      <c r="Y405" s="1622"/>
      <c r="Z405" s="1622"/>
      <c r="AA405" s="1622"/>
      <c r="AB405" s="1622"/>
      <c r="AC405" s="1622"/>
      <c r="AD405" s="1620"/>
      <c r="AE405" s="1621"/>
      <c r="AF405" s="1622"/>
      <c r="AG405" s="1622"/>
      <c r="AH405" s="1622"/>
      <c r="AI405" s="1622"/>
      <c r="AJ405" s="1622"/>
      <c r="AK405" s="1622"/>
      <c r="AL405" s="1622"/>
      <c r="AM405" s="1622"/>
      <c r="AN405" s="1622"/>
      <c r="AO405" s="1624"/>
      <c r="AP405" s="1624"/>
      <c r="AQ405" s="1624"/>
      <c r="AR405" s="1624"/>
      <c r="AS405" s="1624"/>
      <c r="AT405" s="1624"/>
      <c r="AU405" s="1624"/>
      <c r="AV405" s="1624"/>
      <c r="AW405" s="1624"/>
      <c r="AX405" s="1624"/>
      <c r="AY405" s="1624"/>
      <c r="AZ405" s="1624"/>
      <c r="BA405" s="1624"/>
      <c r="BB405" s="1624"/>
      <c r="BC405" s="1624"/>
      <c r="BD405" s="1624"/>
      <c r="BE405" s="1624"/>
      <c r="BF405" s="1624"/>
      <c r="BG405" s="1624"/>
      <c r="BH405" s="1624"/>
      <c r="BI405" s="1624"/>
      <c r="BJ405" s="1624"/>
      <c r="BK405" s="1624"/>
      <c r="BL405" s="1624"/>
      <c r="BM405" s="1624"/>
      <c r="BN405" s="1624"/>
      <c r="BO405" s="1624"/>
      <c r="BP405" s="1624"/>
      <c r="BQ405" s="1624"/>
      <c r="BR405" s="1624"/>
      <c r="BS405" s="1624"/>
      <c r="BT405" s="1624"/>
      <c r="BU405" s="1624"/>
      <c r="BV405" s="1624"/>
      <c r="BW405" s="1624"/>
      <c r="BX405" s="1624"/>
      <c r="BY405" s="1624"/>
      <c r="BZ405" s="1624"/>
      <c r="CA405" s="1624"/>
      <c r="CB405" s="1624"/>
      <c r="CC405" s="1624"/>
      <c r="CD405" s="1624"/>
      <c r="CE405" s="1624"/>
      <c r="CF405" s="1624"/>
      <c r="CG405" s="1624"/>
      <c r="CH405" s="1624"/>
      <c r="CI405" s="1624"/>
      <c r="CJ405" s="1624"/>
      <c r="CK405" s="1624"/>
      <c r="CL405" s="1624"/>
      <c r="CM405" s="1624"/>
      <c r="CN405" s="1624"/>
      <c r="CO405" s="1624"/>
      <c r="CP405" s="1624"/>
      <c r="CQ405" s="1624"/>
      <c r="CR405" s="1624"/>
      <c r="CS405" s="1624"/>
      <c r="CT405" s="1624"/>
      <c r="CU405" s="1624"/>
      <c r="CV405" s="1624"/>
      <c r="CW405" s="1624"/>
      <c r="CX405" s="1624"/>
      <c r="CY405" s="1624"/>
      <c r="CZ405" s="1624"/>
      <c r="DA405" s="1624"/>
      <c r="DB405" s="1624"/>
      <c r="DC405" s="1624"/>
      <c r="DD405" s="1624"/>
      <c r="DE405" s="1624"/>
      <c r="DF405" s="1624"/>
      <c r="DG405" s="1624"/>
      <c r="DH405" s="1624"/>
      <c r="DI405" s="1624"/>
      <c r="DJ405" s="1624"/>
      <c r="DK405" s="1624"/>
      <c r="DL405" s="1624"/>
      <c r="DM405" s="1624"/>
      <c r="DN405" s="1624"/>
      <c r="DO405" s="1624"/>
      <c r="DP405" s="1624"/>
      <c r="DQ405" s="1624"/>
      <c r="DR405" s="1624"/>
      <c r="DS405" s="1624"/>
      <c r="DT405" s="1624"/>
      <c r="DU405" s="1624"/>
      <c r="DV405" s="1624"/>
      <c r="DW405" s="1624"/>
      <c r="DX405" s="1624"/>
      <c r="DY405" s="1624"/>
      <c r="DZ405" s="1624"/>
      <c r="EA405" s="1624"/>
      <c r="EB405" s="1624"/>
      <c r="EC405" s="1624"/>
      <c r="ED405" s="1624"/>
      <c r="EE405" s="1624"/>
      <c r="EF405" s="1624"/>
      <c r="EG405" s="1624"/>
      <c r="EH405" s="1624"/>
      <c r="EI405" s="1624"/>
      <c r="EJ405" s="1624"/>
      <c r="EK405" s="1624"/>
      <c r="EL405" s="1624"/>
      <c r="EM405" s="1624"/>
      <c r="EN405" s="1624"/>
      <c r="EO405" s="1624"/>
      <c r="EP405" s="1624"/>
      <c r="EQ405" s="1624"/>
      <c r="ER405" s="1624"/>
      <c r="ES405" s="1624"/>
      <c r="ET405" s="1624"/>
      <c r="EU405" s="1624"/>
      <c r="EV405" s="1624"/>
      <c r="EW405" s="1624"/>
      <c r="EX405" s="1624"/>
      <c r="EY405" s="1624"/>
      <c r="EZ405" s="1624"/>
      <c r="FA405" s="1624"/>
      <c r="FB405" s="1624"/>
      <c r="FC405" s="1624"/>
      <c r="FD405" s="1624"/>
      <c r="FE405" s="1624"/>
      <c r="FF405" s="1624"/>
      <c r="FG405" s="1624"/>
      <c r="FH405" s="1624"/>
      <c r="FI405" s="1624"/>
      <c r="FJ405" s="1624"/>
      <c r="FK405" s="1624"/>
      <c r="FL405" s="1624"/>
      <c r="FM405" s="1624"/>
      <c r="FN405" s="1624"/>
      <c r="FO405" s="1624"/>
      <c r="FP405" s="1624"/>
      <c r="FQ405" s="1624"/>
      <c r="FR405" s="1624"/>
      <c r="FS405" s="1624"/>
      <c r="FT405" s="1624"/>
      <c r="FU405" s="1624"/>
      <c r="FV405" s="1624"/>
      <c r="FW405" s="1624"/>
      <c r="FX405" s="1624"/>
      <c r="FY405" s="1624"/>
      <c r="FZ405" s="1624"/>
      <c r="GA405" s="1624"/>
      <c r="GB405" s="1624"/>
      <c r="GC405" s="1624"/>
      <c r="GD405" s="1624"/>
      <c r="GE405" s="1624"/>
      <c r="GF405" s="1624"/>
      <c r="GG405" s="1624"/>
      <c r="GH405" s="1624"/>
      <c r="GI405" s="1624"/>
      <c r="GJ405" s="1624"/>
      <c r="GK405" s="1624"/>
      <c r="GL405" s="1624"/>
      <c r="GM405" s="1624"/>
      <c r="GN405" s="1624"/>
      <c r="GO405" s="1624"/>
      <c r="GP405" s="1624"/>
      <c r="GQ405" s="1624"/>
      <c r="GR405" s="1624"/>
      <c r="GS405" s="1624"/>
      <c r="GT405" s="1624"/>
      <c r="GU405" s="1624"/>
      <c r="GV405" s="1624"/>
      <c r="GW405" s="1624"/>
      <c r="GX405" s="1624"/>
      <c r="GY405" s="1624"/>
      <c r="GZ405" s="1624"/>
      <c r="HA405" s="1624"/>
      <c r="HB405" s="1624"/>
      <c r="HC405" s="1624"/>
      <c r="HD405" s="1624"/>
      <c r="HE405" s="1624"/>
      <c r="HF405" s="1624"/>
      <c r="HG405" s="1624"/>
      <c r="HH405" s="1624"/>
      <c r="HI405" s="1624"/>
      <c r="HJ405" s="1624"/>
    </row>
    <row r="406" spans="1:247" ht="40.5" customHeight="1" x14ac:dyDescent="0.25">
      <c r="A406" s="2344"/>
      <c r="B406" s="1427" t="s">
        <v>1000</v>
      </c>
      <c r="C406" s="1524" t="s">
        <v>1001</v>
      </c>
      <c r="D406" s="2213"/>
      <c r="E406" s="2227" t="s">
        <v>149</v>
      </c>
      <c r="F406" s="2449" t="s">
        <v>716</v>
      </c>
      <c r="G406" s="2227" t="s">
        <v>51</v>
      </c>
      <c r="H406" s="2324"/>
      <c r="I406" s="254" t="s">
        <v>74</v>
      </c>
      <c r="J406" s="2146" t="s">
        <v>74</v>
      </c>
      <c r="K406" s="592" t="s">
        <v>158</v>
      </c>
      <c r="L406" s="254" t="s">
        <v>110</v>
      </c>
      <c r="M406" s="254"/>
      <c r="N406" s="2398"/>
      <c r="O406" s="2531"/>
      <c r="P406" s="255">
        <v>15</v>
      </c>
      <c r="Q406" s="255"/>
      <c r="R406" s="2230"/>
      <c r="S406" s="2230"/>
      <c r="T406" s="231"/>
      <c r="U406" s="232"/>
      <c r="V406" s="2402">
        <v>1</v>
      </c>
      <c r="W406" s="331" t="s">
        <v>54</v>
      </c>
      <c r="X406" s="331" t="s">
        <v>140</v>
      </c>
      <c r="Y406" s="331" t="s">
        <v>876</v>
      </c>
      <c r="Z406" s="742">
        <v>1</v>
      </c>
      <c r="AA406" s="743" t="s">
        <v>57</v>
      </c>
      <c r="AB406" s="742" t="s">
        <v>55</v>
      </c>
      <c r="AC406" s="1017" t="s">
        <v>76</v>
      </c>
      <c r="AD406" s="231"/>
      <c r="AE406" s="232" t="str">
        <f t="shared" ref="AE406:AE407" si="232">IF(AD406="","",+AD406)</f>
        <v/>
      </c>
      <c r="AF406" s="2402">
        <v>1</v>
      </c>
      <c r="AG406" s="1016" t="s">
        <v>57</v>
      </c>
      <c r="AH406" s="1016" t="s">
        <v>55</v>
      </c>
      <c r="AI406" s="234" t="s">
        <v>76</v>
      </c>
      <c r="AJ406" s="742">
        <v>1</v>
      </c>
      <c r="AK406" s="1017" t="s">
        <v>57</v>
      </c>
      <c r="AL406" s="1017" t="s">
        <v>55</v>
      </c>
      <c r="AM406" s="1017" t="s">
        <v>76</v>
      </c>
      <c r="AN406" s="258"/>
    </row>
    <row r="407" spans="1:247" ht="40.5" customHeight="1" x14ac:dyDescent="0.25">
      <c r="A407" s="2344"/>
      <c r="B407" s="1427" t="s">
        <v>1002</v>
      </c>
      <c r="C407" s="1524" t="s">
        <v>1003</v>
      </c>
      <c r="D407" s="2213"/>
      <c r="E407" s="2227" t="s">
        <v>149</v>
      </c>
      <c r="F407" s="2449" t="s">
        <v>716</v>
      </c>
      <c r="G407" s="2227" t="s">
        <v>51</v>
      </c>
      <c r="H407" s="2324"/>
      <c r="I407" s="254" t="s">
        <v>74</v>
      </c>
      <c r="J407" s="2146" t="s">
        <v>74</v>
      </c>
      <c r="K407" s="592" t="s">
        <v>661</v>
      </c>
      <c r="L407" s="254" t="s">
        <v>110</v>
      </c>
      <c r="M407" s="254"/>
      <c r="N407" s="2398"/>
      <c r="O407" s="2531"/>
      <c r="P407" s="255">
        <v>15</v>
      </c>
      <c r="Q407" s="255"/>
      <c r="R407" s="2230"/>
      <c r="S407" s="2230"/>
      <c r="T407" s="231"/>
      <c r="U407" s="232"/>
      <c r="V407" s="2402">
        <v>1</v>
      </c>
      <c r="W407" s="331" t="s">
        <v>54</v>
      </c>
      <c r="X407" s="331" t="s">
        <v>140</v>
      </c>
      <c r="Y407" s="331" t="s">
        <v>876</v>
      </c>
      <c r="Z407" s="742">
        <v>1</v>
      </c>
      <c r="AA407" s="743" t="s">
        <v>57</v>
      </c>
      <c r="AB407" s="742" t="s">
        <v>55</v>
      </c>
      <c r="AC407" s="1017" t="s">
        <v>76</v>
      </c>
      <c r="AD407" s="231"/>
      <c r="AE407" s="232" t="str">
        <f t="shared" si="232"/>
        <v/>
      </c>
      <c r="AF407" s="2402">
        <v>1</v>
      </c>
      <c r="AG407" s="1016" t="s">
        <v>57</v>
      </c>
      <c r="AH407" s="1016" t="s">
        <v>55</v>
      </c>
      <c r="AI407" s="234" t="s">
        <v>76</v>
      </c>
      <c r="AJ407" s="742">
        <v>1</v>
      </c>
      <c r="AK407" s="1017" t="s">
        <v>57</v>
      </c>
      <c r="AL407" s="1017" t="s">
        <v>55</v>
      </c>
      <c r="AM407" s="1017" t="s">
        <v>76</v>
      </c>
      <c r="AN407" s="258"/>
    </row>
    <row r="408" spans="1:247" s="1625" customFormat="1" ht="40.5" customHeight="1" x14ac:dyDescent="0.25">
      <c r="A408" s="1611" t="s">
        <v>1004</v>
      </c>
      <c r="B408" s="1611" t="s">
        <v>1005</v>
      </c>
      <c r="C408" s="1612" t="s">
        <v>1006</v>
      </c>
      <c r="D408" s="2457"/>
      <c r="E408" s="2451" t="s">
        <v>978</v>
      </c>
      <c r="F408" s="1635" t="s">
        <v>716</v>
      </c>
      <c r="G408" s="2451"/>
      <c r="H408" s="2458"/>
      <c r="I408" s="2451"/>
      <c r="J408" s="2451"/>
      <c r="K408" s="1616"/>
      <c r="L408" s="1616"/>
      <c r="M408" s="1623"/>
      <c r="N408" s="1623"/>
      <c r="O408" s="1623"/>
      <c r="P408" s="1619"/>
      <c r="Q408" s="1619"/>
      <c r="R408" s="1622"/>
      <c r="S408" s="1622"/>
      <c r="T408" s="1620"/>
      <c r="U408" s="1621"/>
      <c r="V408" s="1622"/>
      <c r="W408" s="1622"/>
      <c r="X408" s="1622"/>
      <c r="Y408" s="1622"/>
      <c r="Z408" s="1622"/>
      <c r="AA408" s="1622"/>
      <c r="AB408" s="1622"/>
      <c r="AC408" s="1622"/>
      <c r="AD408" s="1620"/>
      <c r="AE408" s="1621"/>
      <c r="AF408" s="1622"/>
      <c r="AG408" s="1622"/>
      <c r="AH408" s="1622"/>
      <c r="AI408" s="1622"/>
      <c r="AJ408" s="1622"/>
      <c r="AK408" s="1622"/>
      <c r="AL408" s="1622"/>
      <c r="AM408" s="1622"/>
      <c r="AN408" s="1622"/>
      <c r="AO408" s="1624"/>
      <c r="AP408" s="1624"/>
      <c r="AQ408" s="1624"/>
      <c r="AR408" s="1624"/>
      <c r="AS408" s="1624"/>
      <c r="AT408" s="1624"/>
      <c r="AU408" s="1624"/>
      <c r="AV408" s="1624"/>
      <c r="AW408" s="1624"/>
      <c r="AX408" s="1624"/>
      <c r="AY408" s="1624"/>
      <c r="AZ408" s="1624"/>
      <c r="BA408" s="1624"/>
      <c r="BB408" s="1624"/>
      <c r="BC408" s="1624"/>
      <c r="BD408" s="1624"/>
      <c r="BE408" s="1624"/>
      <c r="BF408" s="1624"/>
      <c r="BG408" s="1624"/>
      <c r="BH408" s="1624"/>
      <c r="BI408" s="1624"/>
      <c r="BJ408" s="1624"/>
      <c r="BK408" s="1624"/>
      <c r="BL408" s="1624"/>
      <c r="BM408" s="1624"/>
      <c r="BN408" s="1624"/>
      <c r="BO408" s="1624"/>
      <c r="BP408" s="1624"/>
      <c r="BQ408" s="1624"/>
      <c r="BR408" s="1624"/>
      <c r="BS408" s="1624"/>
      <c r="BT408" s="1624"/>
      <c r="BU408" s="1624"/>
      <c r="BV408" s="1624"/>
      <c r="BW408" s="1624"/>
      <c r="BX408" s="1624"/>
      <c r="BY408" s="1624"/>
      <c r="BZ408" s="1624"/>
      <c r="CA408" s="1624"/>
      <c r="CB408" s="1624"/>
      <c r="CC408" s="1624"/>
      <c r="CD408" s="1624"/>
      <c r="CE408" s="1624"/>
      <c r="CF408" s="1624"/>
      <c r="CG408" s="1624"/>
      <c r="CH408" s="1624"/>
      <c r="CI408" s="1624"/>
      <c r="CJ408" s="1624"/>
      <c r="CK408" s="1624"/>
      <c r="CL408" s="1624"/>
      <c r="CM408" s="1624"/>
      <c r="CN408" s="1624"/>
      <c r="CO408" s="1624"/>
      <c r="CP408" s="1624"/>
      <c r="CQ408" s="1624"/>
      <c r="CR408" s="1624"/>
      <c r="CS408" s="1624"/>
      <c r="CT408" s="1624"/>
      <c r="CU408" s="1624"/>
      <c r="CV408" s="1624"/>
      <c r="CW408" s="1624"/>
      <c r="CX408" s="1624"/>
      <c r="CY408" s="1624"/>
      <c r="CZ408" s="1624"/>
      <c r="DA408" s="1624"/>
      <c r="DB408" s="1624"/>
      <c r="DC408" s="1624"/>
      <c r="DD408" s="1624"/>
      <c r="DE408" s="1624"/>
      <c r="DF408" s="1624"/>
      <c r="DG408" s="1624"/>
      <c r="DH408" s="1624"/>
      <c r="DI408" s="1624"/>
      <c r="DJ408" s="1624"/>
      <c r="DK408" s="1624"/>
      <c r="DL408" s="1624"/>
      <c r="DM408" s="1624"/>
      <c r="DN408" s="1624"/>
      <c r="DO408" s="1624"/>
      <c r="DP408" s="1624"/>
      <c r="DQ408" s="1624"/>
      <c r="DR408" s="1624"/>
      <c r="DS408" s="1624"/>
      <c r="DT408" s="1624"/>
      <c r="DU408" s="1624"/>
      <c r="DV408" s="1624"/>
      <c r="DW408" s="1624"/>
      <c r="DX408" s="1624"/>
      <c r="DY408" s="1624"/>
      <c r="DZ408" s="1624"/>
      <c r="EA408" s="1624"/>
      <c r="EB408" s="1624"/>
      <c r="EC408" s="1624"/>
      <c r="ED408" s="1624"/>
      <c r="EE408" s="1624"/>
      <c r="EF408" s="1624"/>
      <c r="EG408" s="1624"/>
      <c r="EH408" s="1624"/>
      <c r="EI408" s="1624"/>
      <c r="EJ408" s="1624"/>
      <c r="EK408" s="1624"/>
      <c r="EL408" s="1624"/>
      <c r="EM408" s="1624"/>
      <c r="EN408" s="1624"/>
      <c r="EO408" s="1624"/>
      <c r="EP408" s="1624"/>
      <c r="EQ408" s="1624"/>
      <c r="ER408" s="1624"/>
      <c r="ES408" s="1624"/>
      <c r="ET408" s="1624"/>
      <c r="EU408" s="1624"/>
      <c r="EV408" s="1624"/>
      <c r="EW408" s="1624"/>
      <c r="EX408" s="1624"/>
      <c r="EY408" s="1624"/>
      <c r="EZ408" s="1624"/>
      <c r="FA408" s="1624"/>
      <c r="FB408" s="1624"/>
      <c r="FC408" s="1624"/>
      <c r="FD408" s="1624"/>
      <c r="FE408" s="1624"/>
      <c r="FF408" s="1624"/>
      <c r="FG408" s="1624"/>
      <c r="FH408" s="1624"/>
      <c r="FI408" s="1624"/>
      <c r="FJ408" s="1624"/>
      <c r="FK408" s="1624"/>
      <c r="FL408" s="1624"/>
      <c r="FM408" s="1624"/>
      <c r="FN408" s="1624"/>
      <c r="FO408" s="1624"/>
      <c r="FP408" s="1624"/>
      <c r="FQ408" s="1624"/>
      <c r="FR408" s="1624"/>
      <c r="FS408" s="1624"/>
      <c r="FT408" s="1624"/>
      <c r="FU408" s="1624"/>
      <c r="FV408" s="1624"/>
      <c r="FW408" s="1624"/>
      <c r="FX408" s="1624"/>
      <c r="FY408" s="1624"/>
      <c r="FZ408" s="1624"/>
      <c r="GA408" s="1624"/>
      <c r="GB408" s="1624"/>
      <c r="GC408" s="1624"/>
      <c r="GD408" s="1624"/>
      <c r="GE408" s="1624"/>
      <c r="GF408" s="1624"/>
      <c r="GG408" s="1624"/>
      <c r="GH408" s="1624"/>
      <c r="GI408" s="1624"/>
      <c r="GJ408" s="1624"/>
      <c r="GK408" s="1624"/>
      <c r="GL408" s="1624"/>
      <c r="GM408" s="1624"/>
      <c r="GN408" s="1624"/>
      <c r="GO408" s="1624"/>
      <c r="GP408" s="1624"/>
      <c r="GQ408" s="1624"/>
      <c r="GR408" s="1624"/>
      <c r="GS408" s="1624"/>
      <c r="GT408" s="1624"/>
      <c r="GU408" s="1624"/>
      <c r="GV408" s="1624"/>
      <c r="GW408" s="1624"/>
      <c r="GX408" s="1624"/>
      <c r="GY408" s="1624"/>
      <c r="GZ408" s="1624"/>
      <c r="HA408" s="1624"/>
      <c r="HB408" s="1624"/>
      <c r="HC408" s="1624"/>
      <c r="HD408" s="1624"/>
      <c r="HE408" s="1624"/>
      <c r="HF408" s="1624"/>
      <c r="HG408" s="1624"/>
      <c r="HH408" s="1624"/>
      <c r="HI408" s="1624"/>
      <c r="HJ408" s="1624"/>
    </row>
    <row r="409" spans="1:247" ht="40.5" customHeight="1" x14ac:dyDescent="0.25">
      <c r="A409" s="2344"/>
      <c r="B409" s="1427" t="s">
        <v>1007</v>
      </c>
      <c r="C409" s="1524" t="s">
        <v>1008</v>
      </c>
      <c r="D409" s="2213" t="s">
        <v>1009</v>
      </c>
      <c r="E409" s="2227" t="s">
        <v>149</v>
      </c>
      <c r="F409" s="2449" t="s">
        <v>716</v>
      </c>
      <c r="G409" s="2227" t="s">
        <v>51</v>
      </c>
      <c r="H409" s="2324"/>
      <c r="I409" s="254" t="s">
        <v>74</v>
      </c>
      <c r="J409" s="2146">
        <v>3</v>
      </c>
      <c r="K409" s="592" t="s">
        <v>133</v>
      </c>
      <c r="L409" s="254">
        <v>14</v>
      </c>
      <c r="M409" s="254"/>
      <c r="N409" s="2398"/>
      <c r="O409" s="2531"/>
      <c r="P409" s="255">
        <v>18</v>
      </c>
      <c r="Q409" s="255"/>
      <c r="R409" s="2230"/>
      <c r="S409" s="2230"/>
      <c r="T409" s="859" t="str">
        <f>IF(T436="","",T436)</f>
        <v/>
      </c>
      <c r="U409" s="2646" t="str">
        <f>IF(U436="","",U436)</f>
        <v/>
      </c>
      <c r="V409" s="2402" t="s">
        <v>258</v>
      </c>
      <c r="W409" s="331" t="s">
        <v>112</v>
      </c>
      <c r="X409" s="331" t="s">
        <v>67</v>
      </c>
      <c r="Y409" s="331" t="s">
        <v>237</v>
      </c>
      <c r="Z409" s="742">
        <v>1</v>
      </c>
      <c r="AA409" s="743" t="s">
        <v>57</v>
      </c>
      <c r="AB409" s="742" t="s">
        <v>67</v>
      </c>
      <c r="AC409" s="1017" t="s">
        <v>237</v>
      </c>
      <c r="AD409" s="859" t="str">
        <f>IF(AD436="","",AD436)</f>
        <v/>
      </c>
      <c r="AE409" s="232" t="str">
        <f t="shared" ref="AE409:AE410" si="233">IF(AD409="","",+AD409)</f>
        <v/>
      </c>
      <c r="AF409" s="2402">
        <v>1</v>
      </c>
      <c r="AG409" s="1016" t="s">
        <v>57</v>
      </c>
      <c r="AH409" s="1016" t="s">
        <v>67</v>
      </c>
      <c r="AI409" s="234" t="s">
        <v>237</v>
      </c>
      <c r="AJ409" s="742">
        <v>1</v>
      </c>
      <c r="AK409" s="1017" t="s">
        <v>57</v>
      </c>
      <c r="AL409" s="1017" t="s">
        <v>67</v>
      </c>
      <c r="AM409" s="1017" t="s">
        <v>237</v>
      </c>
      <c r="AN409" s="258" t="s">
        <v>1010</v>
      </c>
    </row>
    <row r="410" spans="1:247" ht="40.5" customHeight="1" x14ac:dyDescent="0.25">
      <c r="A410" s="2344"/>
      <c r="B410" s="1427" t="s">
        <v>1011</v>
      </c>
      <c r="C410" s="1524" t="s">
        <v>1012</v>
      </c>
      <c r="D410" s="2213" t="s">
        <v>1013</v>
      </c>
      <c r="E410" s="2227" t="s">
        <v>149</v>
      </c>
      <c r="F410" s="2449" t="s">
        <v>716</v>
      </c>
      <c r="G410" s="2227" t="s">
        <v>51</v>
      </c>
      <c r="H410" s="2324"/>
      <c r="I410" s="254" t="s">
        <v>74</v>
      </c>
      <c r="J410" s="2146">
        <v>3</v>
      </c>
      <c r="K410" s="592" t="s">
        <v>215</v>
      </c>
      <c r="L410" s="254">
        <v>14</v>
      </c>
      <c r="M410" s="254"/>
      <c r="N410" s="2398"/>
      <c r="O410" s="2531"/>
      <c r="P410" s="255">
        <v>18</v>
      </c>
      <c r="Q410" s="255"/>
      <c r="R410" s="2230"/>
      <c r="S410" s="2230"/>
      <c r="T410" s="859" t="str">
        <f>IF(T437="","",T437)</f>
        <v/>
      </c>
      <c r="U410" s="2646" t="str">
        <f>IF(U437="","",U437)</f>
        <v/>
      </c>
      <c r="V410" s="2402">
        <v>1</v>
      </c>
      <c r="W410" s="331" t="s">
        <v>54</v>
      </c>
      <c r="X410" s="697" t="s">
        <v>67</v>
      </c>
      <c r="Y410" s="331"/>
      <c r="Z410" s="742">
        <v>1</v>
      </c>
      <c r="AA410" s="743" t="s">
        <v>57</v>
      </c>
      <c r="AB410" s="2638" t="s">
        <v>67</v>
      </c>
      <c r="AC410" s="2638" t="s">
        <v>237</v>
      </c>
      <c r="AD410" s="859" t="str">
        <f>IF(AD437="","",AD437)</f>
        <v/>
      </c>
      <c r="AE410" s="232" t="str">
        <f t="shared" si="233"/>
        <v/>
      </c>
      <c r="AF410" s="2402">
        <v>1</v>
      </c>
      <c r="AG410" s="1016" t="s">
        <v>57</v>
      </c>
      <c r="AH410" s="2638" t="s">
        <v>67</v>
      </c>
      <c r="AI410" s="2638" t="s">
        <v>237</v>
      </c>
      <c r="AJ410" s="742">
        <v>1</v>
      </c>
      <c r="AK410" s="1017" t="s">
        <v>57</v>
      </c>
      <c r="AL410" s="2638" t="s">
        <v>67</v>
      </c>
      <c r="AM410" s="2638" t="s">
        <v>237</v>
      </c>
      <c r="AN410" s="258" t="s">
        <v>1015</v>
      </c>
    </row>
    <row r="411" spans="1:247" ht="23.25" customHeight="1" x14ac:dyDescent="0.25">
      <c r="A411" s="2284" t="s">
        <v>1016</v>
      </c>
      <c r="B411" s="177" t="s">
        <v>1017</v>
      </c>
      <c r="C411" s="178" t="s">
        <v>1018</v>
      </c>
      <c r="D411" s="2462"/>
      <c r="E411" s="2463" t="s">
        <v>41</v>
      </c>
      <c r="F411" s="2463"/>
      <c r="G411" s="2284"/>
      <c r="H411" s="2284"/>
      <c r="I411" s="2284">
        <f>+I412+I433</f>
        <v>30</v>
      </c>
      <c r="J411" s="2284">
        <f>+J412+J433</f>
        <v>30</v>
      </c>
      <c r="K411" s="1639"/>
      <c r="L411" s="1639"/>
      <c r="M411" s="182"/>
      <c r="N411" s="2289"/>
      <c r="O411" s="2516"/>
      <c r="P411" s="2287"/>
      <c r="Q411" s="2287"/>
      <c r="R411" s="2290"/>
      <c r="S411" s="2290"/>
      <c r="T411" s="185"/>
      <c r="U411" s="186"/>
      <c r="V411" s="2290"/>
      <c r="W411" s="2290"/>
      <c r="X411" s="2290"/>
      <c r="Y411" s="2290"/>
      <c r="Z411" s="2290"/>
      <c r="AA411" s="2290"/>
      <c r="AB411" s="2290"/>
      <c r="AC411" s="2290"/>
      <c r="AD411" s="185"/>
      <c r="AE411" s="186"/>
      <c r="AF411" s="2290"/>
      <c r="AG411" s="2290"/>
      <c r="AH411" s="2290"/>
      <c r="AI411" s="2290"/>
      <c r="AJ411" s="2290"/>
      <c r="AK411" s="2290"/>
      <c r="AL411" s="2290"/>
      <c r="AM411" s="2290"/>
      <c r="AN411" s="189"/>
    </row>
    <row r="412" spans="1:247" ht="23.25" customHeight="1" x14ac:dyDescent="0.2">
      <c r="A412" s="190"/>
      <c r="B412" s="190"/>
      <c r="C412" s="191" t="s">
        <v>42</v>
      </c>
      <c r="D412" s="1644"/>
      <c r="E412" s="1645"/>
      <c r="F412" s="1645"/>
      <c r="G412" s="190"/>
      <c r="H412" s="190"/>
      <c r="I412" s="190">
        <f>+I415+I416+I417+I418+I420+I421+I423+I424+I425+I427+I428</f>
        <v>24</v>
      </c>
      <c r="J412" s="190">
        <f>+J415+J416+J417+J418+J420+J421+J423+J424+J425+J427+J428</f>
        <v>24</v>
      </c>
      <c r="K412" s="190"/>
      <c r="L412" s="190"/>
      <c r="M412" s="194"/>
      <c r="N412" s="194"/>
      <c r="O412" s="2536"/>
      <c r="P412" s="194"/>
      <c r="Q412" s="194"/>
      <c r="R412" s="194"/>
      <c r="S412" s="194"/>
      <c r="T412" s="196"/>
      <c r="U412" s="197"/>
      <c r="V412" s="194"/>
      <c r="W412" s="194"/>
      <c r="X412" s="194"/>
      <c r="Y412" s="194"/>
      <c r="Z412" s="194"/>
      <c r="AA412" s="194"/>
      <c r="AB412" s="194"/>
      <c r="AC412" s="194"/>
      <c r="AD412" s="196"/>
      <c r="AE412" s="197"/>
      <c r="AF412" s="194"/>
      <c r="AG412" s="194"/>
      <c r="AH412" s="194"/>
      <c r="AI412" s="194"/>
      <c r="AJ412" s="194"/>
      <c r="AK412" s="194"/>
      <c r="AL412" s="194"/>
      <c r="AM412" s="194"/>
      <c r="AN412" s="199"/>
      <c r="AO412" s="200"/>
      <c r="AP412" s="200"/>
      <c r="AQ412" s="200"/>
      <c r="AR412" s="200"/>
      <c r="AS412" s="200"/>
      <c r="AT412" s="200"/>
      <c r="AU412" s="200"/>
      <c r="AV412" s="200"/>
      <c r="AW412" s="200"/>
      <c r="AX412" s="200"/>
      <c r="AY412" s="200"/>
      <c r="AZ412" s="200"/>
      <c r="BA412" s="200"/>
      <c r="BB412" s="200"/>
      <c r="BC412" s="200"/>
      <c r="BD412" s="200"/>
      <c r="BE412" s="200"/>
      <c r="BF412" s="200"/>
      <c r="BG412" s="200"/>
      <c r="BH412" s="200"/>
      <c r="BI412" s="200"/>
      <c r="BJ412" s="200"/>
      <c r="BK412" s="200"/>
      <c r="BL412" s="200"/>
      <c r="BM412" s="200"/>
      <c r="BN412" s="200"/>
      <c r="BO412" s="200"/>
      <c r="BP412" s="200"/>
      <c r="BQ412" s="200"/>
      <c r="BR412" s="200"/>
      <c r="BS412" s="200"/>
      <c r="BT412" s="200"/>
      <c r="BU412" s="200"/>
      <c r="BV412" s="200"/>
      <c r="BW412" s="200"/>
      <c r="BX412" s="200"/>
      <c r="BY412" s="200"/>
      <c r="BZ412" s="200"/>
      <c r="CA412" s="200"/>
      <c r="CB412" s="200"/>
      <c r="CC412" s="200"/>
      <c r="CD412" s="200"/>
      <c r="CE412" s="200"/>
      <c r="CF412" s="200"/>
      <c r="CG412" s="200"/>
      <c r="CH412" s="200"/>
      <c r="CI412" s="200"/>
      <c r="CJ412" s="200"/>
      <c r="CK412" s="200"/>
      <c r="CL412" s="200"/>
      <c r="CM412" s="200"/>
      <c r="CN412" s="200"/>
      <c r="CO412" s="200"/>
      <c r="CP412" s="200"/>
      <c r="CQ412" s="200"/>
      <c r="CR412" s="200"/>
      <c r="CS412" s="200"/>
      <c r="CT412" s="200"/>
      <c r="CU412" s="200"/>
      <c r="CV412" s="200"/>
      <c r="CW412" s="200"/>
      <c r="CX412" s="200"/>
      <c r="CY412" s="200"/>
      <c r="CZ412" s="200"/>
      <c r="DA412" s="200"/>
      <c r="DB412" s="200"/>
      <c r="DC412" s="200"/>
      <c r="DD412" s="200"/>
      <c r="DE412" s="200"/>
      <c r="DF412" s="200"/>
      <c r="DG412" s="200"/>
      <c r="DH412" s="200"/>
      <c r="DI412" s="200"/>
      <c r="DJ412" s="200"/>
      <c r="DK412" s="200"/>
      <c r="DL412" s="201"/>
      <c r="DM412" s="201"/>
      <c r="DN412" s="201"/>
      <c r="DO412" s="201"/>
      <c r="DP412" s="201"/>
      <c r="DQ412" s="201"/>
      <c r="DR412" s="201"/>
      <c r="DS412" s="201"/>
      <c r="DT412" s="201"/>
      <c r="DU412" s="201"/>
      <c r="DV412" s="201"/>
      <c r="DW412" s="201"/>
      <c r="DX412" s="201"/>
      <c r="DY412" s="201"/>
      <c r="DZ412" s="201"/>
      <c r="EA412" s="201"/>
      <c r="EB412" s="201"/>
      <c r="EC412" s="201"/>
      <c r="ED412" s="201"/>
      <c r="EE412" s="201"/>
      <c r="EF412" s="201"/>
      <c r="EG412" s="201"/>
      <c r="EH412" s="201"/>
      <c r="EI412" s="201"/>
      <c r="EJ412" s="201"/>
      <c r="EK412" s="201"/>
      <c r="EL412" s="201"/>
      <c r="EM412" s="201"/>
      <c r="EN412" s="201"/>
      <c r="EO412" s="201"/>
      <c r="EP412" s="201"/>
      <c r="EQ412" s="201"/>
      <c r="ER412" s="201"/>
      <c r="ES412" s="201"/>
      <c r="ET412" s="201"/>
      <c r="EU412" s="201"/>
      <c r="EV412" s="201"/>
      <c r="EW412" s="201"/>
      <c r="EX412" s="201"/>
      <c r="EY412" s="201"/>
      <c r="EZ412" s="201"/>
      <c r="FA412" s="201"/>
      <c r="FB412" s="201"/>
      <c r="FC412" s="201"/>
      <c r="FD412" s="201"/>
      <c r="FE412" s="201"/>
      <c r="FF412" s="201"/>
      <c r="FG412" s="201"/>
      <c r="FH412" s="201"/>
      <c r="FI412" s="201"/>
      <c r="FJ412" s="201"/>
      <c r="FK412" s="201"/>
      <c r="FL412" s="201"/>
      <c r="FM412" s="201"/>
      <c r="FN412" s="201"/>
      <c r="FO412" s="201"/>
      <c r="FP412" s="201"/>
      <c r="FQ412" s="201"/>
      <c r="FR412" s="201"/>
      <c r="FS412" s="201"/>
      <c r="FT412" s="201"/>
      <c r="FU412" s="201"/>
      <c r="FV412" s="201"/>
      <c r="FW412" s="201"/>
      <c r="FX412" s="201"/>
      <c r="FY412" s="201"/>
      <c r="FZ412" s="201"/>
      <c r="GA412" s="201"/>
      <c r="GB412" s="201"/>
      <c r="GC412" s="201"/>
      <c r="GD412" s="201"/>
      <c r="GE412" s="201"/>
      <c r="GF412" s="201"/>
      <c r="GG412" s="201"/>
      <c r="GH412" s="201"/>
      <c r="GI412" s="201"/>
      <c r="GJ412" s="201"/>
      <c r="GK412" s="201"/>
      <c r="GL412" s="201"/>
      <c r="GM412" s="201"/>
      <c r="GN412" s="201"/>
      <c r="GO412" s="201"/>
      <c r="GP412" s="201"/>
      <c r="GQ412" s="201"/>
      <c r="GR412" s="201"/>
      <c r="GS412" s="201"/>
      <c r="GT412" s="201"/>
      <c r="GU412" s="201"/>
      <c r="GV412" s="201"/>
      <c r="GW412" s="201"/>
      <c r="GX412" s="201"/>
      <c r="GY412" s="201"/>
      <c r="GZ412" s="201"/>
      <c r="HA412" s="201"/>
      <c r="HB412" s="201"/>
      <c r="HC412" s="201"/>
      <c r="HD412" s="201"/>
      <c r="HE412" s="201"/>
      <c r="HF412" s="201"/>
      <c r="HG412" s="201"/>
      <c r="HH412" s="201"/>
      <c r="HI412" s="201"/>
      <c r="HJ412" s="201"/>
      <c r="HK412" s="201"/>
      <c r="HL412" s="201"/>
      <c r="HM412" s="201"/>
      <c r="HN412" s="201"/>
      <c r="HO412" s="201"/>
      <c r="HP412" s="201"/>
      <c r="HQ412" s="201"/>
      <c r="HR412" s="201"/>
      <c r="HS412" s="201"/>
      <c r="HT412" s="2"/>
      <c r="HU412" s="2"/>
      <c r="HV412" s="2"/>
      <c r="HW412" s="2"/>
      <c r="HX412" s="2"/>
      <c r="HY412" s="2"/>
      <c r="HZ412" s="2"/>
      <c r="IA412" s="2"/>
      <c r="IB412" s="2"/>
      <c r="IC412" s="2"/>
      <c r="ID412" s="2"/>
      <c r="IE412" s="2"/>
      <c r="IF412" s="2"/>
      <c r="IG412" s="2"/>
      <c r="IH412" s="2"/>
      <c r="II412" s="2"/>
      <c r="IJ412" s="2"/>
      <c r="IK412" s="2"/>
      <c r="IL412" s="2"/>
    </row>
    <row r="413" spans="1:247" s="1375" customFormat="1" ht="49.5" customHeight="1" x14ac:dyDescent="0.25">
      <c r="A413" s="1357"/>
      <c r="B413" s="1357" t="s">
        <v>1019</v>
      </c>
      <c r="C413" s="1358" t="s">
        <v>833</v>
      </c>
      <c r="D413" s="2464"/>
      <c r="E413" s="2421" t="s">
        <v>118</v>
      </c>
      <c r="F413" s="2422" t="s">
        <v>1020</v>
      </c>
      <c r="G413" s="2420" t="s">
        <v>51</v>
      </c>
      <c r="H413" s="2423"/>
      <c r="I413" s="2420"/>
      <c r="J413" s="2420"/>
      <c r="K413" s="1363" t="s">
        <v>215</v>
      </c>
      <c r="L413" s="1363"/>
      <c r="M413" s="1363"/>
      <c r="N413" s="1357"/>
      <c r="O413" s="2560"/>
      <c r="P413" s="1357"/>
      <c r="Q413" s="1357"/>
      <c r="R413" s="2424"/>
      <c r="S413" s="2424"/>
      <c r="T413" s="1365"/>
      <c r="U413" s="1366"/>
      <c r="V413" s="2425"/>
      <c r="W413" s="1368"/>
      <c r="X413" s="1368"/>
      <c r="Y413" s="1368"/>
      <c r="Z413" s="1369"/>
      <c r="AA413" s="1368"/>
      <c r="AB413" s="1368"/>
      <c r="AC413" s="1368"/>
      <c r="AD413" s="1371"/>
      <c r="AE413" s="1372"/>
      <c r="AF413" s="1369"/>
      <c r="AG413" s="1368"/>
      <c r="AH413" s="1368"/>
      <c r="AI413" s="1368"/>
      <c r="AJ413" s="1369"/>
      <c r="AK413" s="1368"/>
      <c r="AL413" s="1368"/>
      <c r="AM413" s="1368"/>
      <c r="AN413" s="1373"/>
      <c r="AO413" s="1374"/>
      <c r="AP413" s="1374"/>
      <c r="AQ413" s="1374"/>
      <c r="AR413" s="1374"/>
      <c r="AS413" s="1374"/>
      <c r="AT413" s="1374"/>
      <c r="AU413" s="1374"/>
      <c r="AV413" s="1374"/>
      <c r="AW413" s="1374"/>
      <c r="AX413" s="1374"/>
      <c r="AY413" s="1374"/>
      <c r="AZ413" s="1374"/>
      <c r="BA413" s="1374"/>
      <c r="BB413" s="1374"/>
      <c r="BC413" s="1374"/>
      <c r="BD413" s="1374"/>
      <c r="BE413" s="1374"/>
      <c r="BF413" s="1374"/>
      <c r="BG413" s="1374"/>
      <c r="BH413" s="1374"/>
      <c r="BI413" s="1374"/>
      <c r="BJ413" s="1374"/>
      <c r="BK413" s="1374"/>
      <c r="BL413" s="1374"/>
      <c r="BM413" s="1374"/>
      <c r="BN413" s="1374"/>
      <c r="BO413" s="1374"/>
      <c r="BP413" s="1374"/>
      <c r="BQ413" s="1374"/>
      <c r="BR413" s="1374"/>
      <c r="BS413" s="1374"/>
      <c r="BT413" s="1374"/>
      <c r="BU413" s="1374"/>
      <c r="BV413" s="1374"/>
      <c r="BW413" s="1374"/>
      <c r="BX413" s="1374"/>
      <c r="BY413" s="1374"/>
      <c r="BZ413" s="1374"/>
      <c r="CA413" s="1374"/>
      <c r="CB413" s="1374"/>
      <c r="CC413" s="1374"/>
      <c r="CD413" s="1374"/>
      <c r="CE413" s="1374"/>
      <c r="CF413" s="1374"/>
      <c r="CG413" s="1374"/>
      <c r="CH413" s="1374"/>
      <c r="CI413" s="1374"/>
      <c r="CJ413" s="1374"/>
      <c r="CK413" s="1374"/>
      <c r="CL413" s="1374"/>
      <c r="CM413" s="1374"/>
      <c r="CN413" s="1374"/>
      <c r="CO413" s="1374"/>
      <c r="CP413" s="1374"/>
      <c r="CQ413" s="1374"/>
      <c r="CR413" s="1374"/>
      <c r="CS413" s="1374"/>
      <c r="CT413" s="1374"/>
      <c r="CU413" s="1374"/>
      <c r="CV413" s="1374"/>
      <c r="CW413" s="1374"/>
      <c r="CX413" s="1374"/>
      <c r="CY413" s="1374"/>
      <c r="CZ413" s="1374"/>
      <c r="DA413" s="1374"/>
      <c r="DB413" s="1374"/>
      <c r="DC413" s="1374"/>
      <c r="DD413" s="1374"/>
      <c r="DE413" s="1374"/>
      <c r="DF413" s="1374"/>
      <c r="DG413" s="1374"/>
      <c r="DH413" s="1374"/>
      <c r="DI413" s="1374"/>
      <c r="DJ413" s="1374"/>
      <c r="DK413" s="1374"/>
      <c r="DL413" s="1374"/>
      <c r="DM413" s="1374"/>
      <c r="DN413" s="1374"/>
      <c r="DO413" s="1374"/>
      <c r="DP413" s="1374"/>
      <c r="DQ413" s="1374"/>
      <c r="DR413" s="1374"/>
      <c r="DS413" s="1374"/>
      <c r="DT413" s="1374"/>
      <c r="DU413" s="1374"/>
      <c r="DV413" s="1374"/>
      <c r="DW413" s="1374"/>
      <c r="DX413" s="1374"/>
      <c r="DY413" s="1374"/>
      <c r="DZ413" s="1374"/>
      <c r="EA413" s="1374"/>
      <c r="EB413" s="1374"/>
      <c r="EC413" s="1374"/>
      <c r="ED413" s="1374"/>
      <c r="EE413" s="1374"/>
      <c r="EF413" s="1374"/>
      <c r="EG413" s="1374"/>
      <c r="EH413" s="1374"/>
      <c r="EI413" s="1374"/>
      <c r="EJ413" s="1374"/>
      <c r="EK413" s="1374"/>
      <c r="EL413" s="1374"/>
      <c r="EM413" s="1374"/>
      <c r="EN413" s="1374"/>
      <c r="EO413" s="1374"/>
      <c r="EP413" s="1374"/>
      <c r="EQ413" s="1374"/>
      <c r="ER413" s="1374"/>
      <c r="ES413" s="1374"/>
      <c r="ET413" s="1374"/>
      <c r="EU413" s="1374"/>
      <c r="EV413" s="1374"/>
      <c r="EW413" s="1374"/>
      <c r="EX413" s="1374"/>
      <c r="EY413" s="1374"/>
      <c r="EZ413" s="1374"/>
      <c r="FA413" s="1374"/>
      <c r="FB413" s="1374"/>
      <c r="FC413" s="1374"/>
      <c r="FD413" s="1374"/>
      <c r="FE413" s="1374"/>
      <c r="FF413" s="1374"/>
      <c r="FG413" s="1374"/>
      <c r="FH413" s="1374"/>
      <c r="FI413" s="1374"/>
      <c r="FJ413" s="1374"/>
      <c r="FK413" s="1374"/>
      <c r="FL413" s="1374"/>
      <c r="FM413" s="1374"/>
      <c r="FN413" s="1374"/>
      <c r="FO413" s="1374"/>
      <c r="FP413" s="1374"/>
      <c r="FQ413" s="1374"/>
      <c r="FR413" s="1374"/>
      <c r="FS413" s="1374"/>
      <c r="FT413" s="1374"/>
      <c r="FU413" s="1374"/>
      <c r="FV413" s="1374"/>
      <c r="FW413" s="1374"/>
      <c r="FX413" s="1374"/>
      <c r="FY413" s="1374"/>
      <c r="FZ413" s="1374"/>
      <c r="GA413" s="1374"/>
      <c r="GB413" s="1374"/>
      <c r="GC413" s="1374"/>
      <c r="GD413" s="1374"/>
      <c r="GE413" s="1374"/>
      <c r="GF413" s="1374"/>
      <c r="GG413" s="1374"/>
      <c r="GH413" s="1374"/>
      <c r="GI413" s="1374"/>
      <c r="GJ413" s="1374"/>
      <c r="GK413" s="1374"/>
      <c r="GL413" s="1374"/>
      <c r="GM413" s="1374"/>
      <c r="GN413" s="1374"/>
      <c r="GO413" s="1374"/>
      <c r="GP413" s="1374"/>
      <c r="GQ413" s="1374"/>
      <c r="GR413" s="1374"/>
      <c r="GS413" s="1374"/>
      <c r="GT413" s="1374"/>
      <c r="GU413" s="1374"/>
      <c r="GV413" s="1374"/>
      <c r="GW413" s="1374"/>
      <c r="GX413" s="1374"/>
      <c r="GY413" s="1374"/>
      <c r="GZ413" s="1374"/>
      <c r="HA413" s="1374"/>
      <c r="HB413" s="1374"/>
      <c r="HC413" s="1374"/>
      <c r="HD413" s="1374"/>
      <c r="HE413" s="1374"/>
      <c r="HF413" s="1374"/>
      <c r="HG413" s="1374"/>
      <c r="HH413" s="1374"/>
      <c r="HI413" s="1374"/>
      <c r="HJ413" s="1374"/>
      <c r="HK413" s="1374"/>
      <c r="HL413" s="1374"/>
      <c r="HM413" s="1374"/>
      <c r="HN413" s="1374"/>
      <c r="HO413" s="1374"/>
      <c r="HP413" s="1374"/>
      <c r="HQ413" s="1374"/>
      <c r="HR413" s="1374"/>
      <c r="HS413" s="1374"/>
      <c r="HT413" s="1374"/>
      <c r="HU413" s="1374"/>
      <c r="HV413" s="1374"/>
      <c r="HW413" s="1374"/>
      <c r="HX413" s="1374"/>
      <c r="HY413" s="1374"/>
      <c r="HZ413" s="1374"/>
      <c r="IA413" s="1374"/>
      <c r="IB413" s="1374"/>
      <c r="IC413" s="1374"/>
      <c r="ID413" s="1374"/>
      <c r="IE413" s="1374"/>
      <c r="IF413" s="1374"/>
      <c r="IG413" s="1374"/>
      <c r="IH413" s="1374"/>
      <c r="II413" s="1374"/>
      <c r="IJ413" s="1374"/>
      <c r="IK413" s="1374"/>
      <c r="IL413" s="1374"/>
      <c r="IM413" s="1374"/>
    </row>
    <row r="414" spans="1:247" ht="39.75" customHeight="1" x14ac:dyDescent="0.25">
      <c r="A414" s="1417" t="s">
        <v>1021</v>
      </c>
      <c r="B414" s="1417" t="s">
        <v>1022</v>
      </c>
      <c r="C414" s="1418" t="s">
        <v>1023</v>
      </c>
      <c r="D414" s="2219"/>
      <c r="E414" s="2433"/>
      <c r="F414" s="2434"/>
      <c r="G414" s="2222"/>
      <c r="H414" s="2436"/>
      <c r="I414" s="2224"/>
      <c r="J414" s="2224"/>
      <c r="K414" s="2437"/>
      <c r="L414" s="2437"/>
      <c r="M414" s="2224"/>
      <c r="N414" s="211"/>
      <c r="O414" s="2537"/>
      <c r="P414" s="211"/>
      <c r="Q414" s="211"/>
      <c r="R414" s="211"/>
      <c r="S414" s="211"/>
      <c r="T414" s="213"/>
      <c r="U414" s="214"/>
      <c r="V414" s="211"/>
      <c r="W414" s="211"/>
      <c r="X414" s="211"/>
      <c r="Y414" s="211"/>
      <c r="Z414" s="211"/>
      <c r="AA414" s="211"/>
      <c r="AB414" s="211"/>
      <c r="AC414" s="211"/>
      <c r="AD414" s="213"/>
      <c r="AE414" s="214"/>
      <c r="AF414" s="211"/>
      <c r="AG414" s="211"/>
      <c r="AH414" s="211"/>
      <c r="AI414" s="211"/>
      <c r="AJ414" s="211"/>
      <c r="AK414" s="211"/>
      <c r="AL414" s="211"/>
      <c r="AM414" s="211"/>
      <c r="AN414" s="211"/>
      <c r="HK414" s="2"/>
      <c r="HL414" s="2"/>
      <c r="HM414" s="2"/>
      <c r="HN414" s="2"/>
      <c r="HO414" s="2"/>
      <c r="HP414" s="2"/>
      <c r="HQ414" s="2"/>
      <c r="HR414" s="2"/>
      <c r="HS414" s="2"/>
    </row>
    <row r="415" spans="1:247" ht="51" x14ac:dyDescent="0.25">
      <c r="A415" s="2344"/>
      <c r="B415" s="2293" t="s">
        <v>1024</v>
      </c>
      <c r="C415" s="2359" t="s">
        <v>1025</v>
      </c>
      <c r="D415" s="2213" t="s">
        <v>1026</v>
      </c>
      <c r="E415" s="2227" t="s">
        <v>50</v>
      </c>
      <c r="F415" s="2227"/>
      <c r="G415" s="2262" t="s">
        <v>51</v>
      </c>
      <c r="H415" s="2324"/>
      <c r="I415" s="2349" t="s">
        <v>52</v>
      </c>
      <c r="J415" s="2348">
        <v>2</v>
      </c>
      <c r="K415" s="1656" t="s">
        <v>231</v>
      </c>
      <c r="L415" s="2349">
        <v>14</v>
      </c>
      <c r="M415" s="2349"/>
      <c r="N415" s="2467">
        <v>0</v>
      </c>
      <c r="O415" s="2626">
        <v>12</v>
      </c>
      <c r="P415" s="2253"/>
      <c r="Q415" s="2253"/>
      <c r="R415" s="2465"/>
      <c r="S415" s="2465"/>
      <c r="T415" s="231" t="s">
        <v>1194</v>
      </c>
      <c r="U415" s="232" t="s">
        <v>1195</v>
      </c>
      <c r="V415" s="2402">
        <v>1</v>
      </c>
      <c r="W415" s="331" t="s">
        <v>54</v>
      </c>
      <c r="X415" s="331" t="s">
        <v>55</v>
      </c>
      <c r="Y415" s="331"/>
      <c r="Z415" s="742">
        <v>1</v>
      </c>
      <c r="AA415" s="743" t="s">
        <v>57</v>
      </c>
      <c r="AB415" s="742" t="s">
        <v>55</v>
      </c>
      <c r="AC415" s="293" t="s">
        <v>82</v>
      </c>
      <c r="AD415" s="231" t="s">
        <v>1195</v>
      </c>
      <c r="AE415" s="232" t="str">
        <f t="shared" ref="AE415:AE418" si="234">IF(AD415="","",+AD415)</f>
        <v>100% CT- Devoir transmis et réceptionné par l'enseignante (francoise.morcillo@univ-orleans.fr)</v>
      </c>
      <c r="AF415" s="2402">
        <v>1</v>
      </c>
      <c r="AG415" s="1016" t="s">
        <v>57</v>
      </c>
      <c r="AH415" s="1016" t="s">
        <v>55</v>
      </c>
      <c r="AI415" s="234" t="s">
        <v>82</v>
      </c>
      <c r="AJ415" s="742">
        <v>1</v>
      </c>
      <c r="AK415" s="1017" t="s">
        <v>57</v>
      </c>
      <c r="AL415" s="1017" t="s">
        <v>55</v>
      </c>
      <c r="AM415" s="1017" t="s">
        <v>82</v>
      </c>
      <c r="AN415" s="258" t="s">
        <v>1027</v>
      </c>
    </row>
    <row r="416" spans="1:247" ht="30.75" customHeight="1" x14ac:dyDescent="0.25">
      <c r="A416" s="2344"/>
      <c r="B416" s="2374" t="s">
        <v>1028</v>
      </c>
      <c r="C416" s="2359" t="s">
        <v>1029</v>
      </c>
      <c r="D416" s="2213"/>
      <c r="E416" s="2227" t="s">
        <v>50</v>
      </c>
      <c r="F416" s="2227"/>
      <c r="G416" s="2262" t="s">
        <v>51</v>
      </c>
      <c r="H416" s="2324"/>
      <c r="I416" s="2349" t="s">
        <v>52</v>
      </c>
      <c r="J416" s="2348">
        <v>2</v>
      </c>
      <c r="K416" s="2466" t="s">
        <v>752</v>
      </c>
      <c r="L416" s="2349">
        <v>14</v>
      </c>
      <c r="M416" s="2349"/>
      <c r="N416" s="2218"/>
      <c r="O416" s="2529"/>
      <c r="P416" s="2253"/>
      <c r="Q416" s="2253"/>
      <c r="R416" s="2467">
        <v>12</v>
      </c>
      <c r="S416" s="2467">
        <v>12</v>
      </c>
      <c r="T416" s="231"/>
      <c r="U416" s="232"/>
      <c r="V416" s="2366">
        <v>1</v>
      </c>
      <c r="W416" s="2367" t="s">
        <v>54</v>
      </c>
      <c r="X416" s="2367" t="s">
        <v>67</v>
      </c>
      <c r="Y416" s="2367"/>
      <c r="Z416" s="2369">
        <v>1</v>
      </c>
      <c r="AA416" s="2370" t="s">
        <v>57</v>
      </c>
      <c r="AB416" s="2369" t="s">
        <v>67</v>
      </c>
      <c r="AC416" s="2357" t="s">
        <v>69</v>
      </c>
      <c r="AD416" s="231"/>
      <c r="AE416" s="232" t="str">
        <f t="shared" si="234"/>
        <v/>
      </c>
      <c r="AF416" s="2366">
        <v>1</v>
      </c>
      <c r="AG416" s="2468" t="s">
        <v>57</v>
      </c>
      <c r="AH416" s="2468" t="s">
        <v>67</v>
      </c>
      <c r="AI416" s="2469" t="s">
        <v>69</v>
      </c>
      <c r="AJ416" s="2369">
        <v>1</v>
      </c>
      <c r="AK416" s="2470" t="s">
        <v>57</v>
      </c>
      <c r="AL416" s="2470" t="s">
        <v>67</v>
      </c>
      <c r="AM416" s="2470" t="s">
        <v>69</v>
      </c>
      <c r="AN416" s="2372"/>
    </row>
    <row r="417" spans="1:247" ht="30.75" customHeight="1" x14ac:dyDescent="0.25">
      <c r="A417" s="2344"/>
      <c r="B417" s="2293" t="s">
        <v>1030</v>
      </c>
      <c r="C417" s="2359" t="s">
        <v>1031</v>
      </c>
      <c r="D417" s="2213" t="s">
        <v>1032</v>
      </c>
      <c r="E417" s="2227" t="s">
        <v>50</v>
      </c>
      <c r="F417" s="2227"/>
      <c r="G417" s="2262" t="s">
        <v>51</v>
      </c>
      <c r="H417" s="2324"/>
      <c r="I417" s="2349" t="s">
        <v>52</v>
      </c>
      <c r="J417" s="2348">
        <v>2</v>
      </c>
      <c r="K417" s="2466" t="s">
        <v>1033</v>
      </c>
      <c r="L417" s="2349">
        <v>14</v>
      </c>
      <c r="M417" s="2349"/>
      <c r="N417" s="2218"/>
      <c r="O417" s="2529"/>
      <c r="P417" s="2252">
        <v>18</v>
      </c>
      <c r="Q417" s="2252"/>
      <c r="R417" s="2212"/>
      <c r="S417" s="2212"/>
      <c r="T417" s="231"/>
      <c r="U417" s="232"/>
      <c r="V417" s="2402">
        <v>1</v>
      </c>
      <c r="W417" s="331" t="s">
        <v>54</v>
      </c>
      <c r="X417" s="331" t="s">
        <v>55</v>
      </c>
      <c r="Y417" s="331"/>
      <c r="Z417" s="742">
        <v>1</v>
      </c>
      <c r="AA417" s="743" t="s">
        <v>57</v>
      </c>
      <c r="AB417" s="742" t="s">
        <v>55</v>
      </c>
      <c r="AC417" s="293" t="s">
        <v>76</v>
      </c>
      <c r="AD417" s="231"/>
      <c r="AE417" s="232" t="str">
        <f t="shared" si="234"/>
        <v/>
      </c>
      <c r="AF417" s="2402">
        <v>1</v>
      </c>
      <c r="AG417" s="1016" t="s">
        <v>57</v>
      </c>
      <c r="AH417" s="1016" t="s">
        <v>55</v>
      </c>
      <c r="AI417" s="234" t="s">
        <v>76</v>
      </c>
      <c r="AJ417" s="742">
        <v>1</v>
      </c>
      <c r="AK417" s="1017" t="s">
        <v>57</v>
      </c>
      <c r="AL417" s="1017" t="s">
        <v>55</v>
      </c>
      <c r="AM417" s="1017" t="s">
        <v>76</v>
      </c>
      <c r="AN417" s="258" t="s">
        <v>1034</v>
      </c>
    </row>
    <row r="418" spans="1:247" ht="30.75" customHeight="1" x14ac:dyDescent="0.25">
      <c r="A418" s="2344"/>
      <c r="B418" s="2293" t="s">
        <v>1035</v>
      </c>
      <c r="C418" s="2359" t="s">
        <v>1036</v>
      </c>
      <c r="D418" s="2213" t="s">
        <v>1037</v>
      </c>
      <c r="E418" s="2227" t="s">
        <v>50</v>
      </c>
      <c r="F418" s="2227"/>
      <c r="G418" s="2262" t="s">
        <v>51</v>
      </c>
      <c r="H418" s="2324"/>
      <c r="I418" s="2349" t="s">
        <v>52</v>
      </c>
      <c r="J418" s="2348">
        <v>2</v>
      </c>
      <c r="K418" s="2466" t="s">
        <v>1033</v>
      </c>
      <c r="L418" s="2349">
        <v>14</v>
      </c>
      <c r="M418" s="2349"/>
      <c r="N418" s="2218"/>
      <c r="O418" s="2529"/>
      <c r="P418" s="2252">
        <v>18</v>
      </c>
      <c r="Q418" s="2252"/>
      <c r="R418" s="2212"/>
      <c r="S418" s="2212"/>
      <c r="T418" s="231"/>
      <c r="U418" s="232"/>
      <c r="V418" s="2402">
        <v>1</v>
      </c>
      <c r="W418" s="331" t="s">
        <v>54</v>
      </c>
      <c r="X418" s="331" t="s">
        <v>55</v>
      </c>
      <c r="Y418" s="331"/>
      <c r="Z418" s="742">
        <v>1</v>
      </c>
      <c r="AA418" s="743" t="s">
        <v>57</v>
      </c>
      <c r="AB418" s="742" t="s">
        <v>55</v>
      </c>
      <c r="AC418" s="293" t="s">
        <v>76</v>
      </c>
      <c r="AD418" s="231"/>
      <c r="AE418" s="232" t="str">
        <f t="shared" si="234"/>
        <v/>
      </c>
      <c r="AF418" s="2402">
        <v>1</v>
      </c>
      <c r="AG418" s="1016" t="s">
        <v>57</v>
      </c>
      <c r="AH418" s="1016" t="s">
        <v>55</v>
      </c>
      <c r="AI418" s="234" t="s">
        <v>76</v>
      </c>
      <c r="AJ418" s="742">
        <v>1</v>
      </c>
      <c r="AK418" s="1017" t="s">
        <v>57</v>
      </c>
      <c r="AL418" s="1017" t="s">
        <v>55</v>
      </c>
      <c r="AM418" s="1017" t="s">
        <v>76</v>
      </c>
      <c r="AN418" s="258" t="s">
        <v>1038</v>
      </c>
    </row>
    <row r="419" spans="1:247" ht="28.5" customHeight="1" x14ac:dyDescent="0.25">
      <c r="A419" s="1417" t="s">
        <v>1039</v>
      </c>
      <c r="B419" s="1417" t="s">
        <v>1040</v>
      </c>
      <c r="C419" s="1418" t="s">
        <v>1041</v>
      </c>
      <c r="D419" s="2219" t="s">
        <v>1042</v>
      </c>
      <c r="E419" s="2433"/>
      <c r="F419" s="2434"/>
      <c r="G419" s="2222"/>
      <c r="H419" s="2436"/>
      <c r="I419" s="2224"/>
      <c r="J419" s="2224"/>
      <c r="K419" s="2437"/>
      <c r="L419" s="2437"/>
      <c r="M419" s="2224"/>
      <c r="N419" s="211"/>
      <c r="O419" s="2537"/>
      <c r="P419" s="211"/>
      <c r="Q419" s="211"/>
      <c r="R419" s="211"/>
      <c r="S419" s="211"/>
      <c r="T419" s="213"/>
      <c r="U419" s="214"/>
      <c r="V419" s="211"/>
      <c r="W419" s="211"/>
      <c r="X419" s="211"/>
      <c r="Y419" s="211"/>
      <c r="Z419" s="211"/>
      <c r="AA419" s="211"/>
      <c r="AB419" s="211"/>
      <c r="AC419" s="211"/>
      <c r="AD419" s="213"/>
      <c r="AE419" s="214"/>
      <c r="AF419" s="1687"/>
      <c r="AG419" s="1687"/>
      <c r="AH419" s="1687"/>
      <c r="AI419" s="1687"/>
      <c r="AJ419" s="211"/>
      <c r="AK419" s="211"/>
      <c r="AL419" s="211"/>
      <c r="AM419" s="211"/>
      <c r="AN419" s="211"/>
      <c r="HK419" s="2"/>
      <c r="HL419" s="2"/>
      <c r="HM419" s="2"/>
      <c r="HN419" s="2"/>
      <c r="HO419" s="2"/>
      <c r="HP419" s="2"/>
      <c r="HQ419" s="2"/>
      <c r="HR419" s="2"/>
      <c r="HS419" s="2"/>
    </row>
    <row r="420" spans="1:247" ht="63.75" x14ac:dyDescent="0.25">
      <c r="A420" s="2344"/>
      <c r="B420" s="251" t="s">
        <v>1043</v>
      </c>
      <c r="C420" s="1524" t="s">
        <v>1044</v>
      </c>
      <c r="D420" s="2213" t="s">
        <v>1045</v>
      </c>
      <c r="E420" s="2227" t="s">
        <v>50</v>
      </c>
      <c r="F420" s="2227"/>
      <c r="G420" s="2262" t="s">
        <v>51</v>
      </c>
      <c r="H420" s="2324"/>
      <c r="I420" s="2349" t="s">
        <v>74</v>
      </c>
      <c r="J420" s="2348">
        <v>3</v>
      </c>
      <c r="K420" s="2466" t="s">
        <v>231</v>
      </c>
      <c r="L420" s="2349">
        <v>14</v>
      </c>
      <c r="M420" s="2349"/>
      <c r="N420" s="2467">
        <v>0</v>
      </c>
      <c r="O420" s="2626">
        <v>6</v>
      </c>
      <c r="P420" s="2411">
        <v>0</v>
      </c>
      <c r="Q420" s="2411">
        <v>12</v>
      </c>
      <c r="R420" s="2230"/>
      <c r="S420" s="2230"/>
      <c r="T420" s="231" t="s">
        <v>1219</v>
      </c>
      <c r="U420" s="232" t="s">
        <v>1220</v>
      </c>
      <c r="V420" s="2402">
        <v>1</v>
      </c>
      <c r="W420" s="331" t="s">
        <v>54</v>
      </c>
      <c r="X420" s="331" t="s">
        <v>55</v>
      </c>
      <c r="Y420" s="331"/>
      <c r="Z420" s="742">
        <v>1</v>
      </c>
      <c r="AA420" s="743" t="s">
        <v>57</v>
      </c>
      <c r="AB420" s="742" t="s">
        <v>55</v>
      </c>
      <c r="AC420" s="293" t="s">
        <v>82</v>
      </c>
      <c r="AD420" s="231" t="s">
        <v>1180</v>
      </c>
      <c r="AE420" s="232" t="str">
        <f t="shared" ref="AE420:AE421" si="235">IF(AD420="","",+AD420)</f>
        <v>100% CT DM transmis et réceptionné par l'enseignante</v>
      </c>
      <c r="AF420" s="2402">
        <v>1</v>
      </c>
      <c r="AG420" s="1016" t="s">
        <v>57</v>
      </c>
      <c r="AH420" s="1016" t="s">
        <v>55</v>
      </c>
      <c r="AI420" s="234" t="s">
        <v>82</v>
      </c>
      <c r="AJ420" s="742">
        <v>1</v>
      </c>
      <c r="AK420" s="1017" t="s">
        <v>57</v>
      </c>
      <c r="AL420" s="1017" t="s">
        <v>55</v>
      </c>
      <c r="AM420" s="1017" t="s">
        <v>82</v>
      </c>
      <c r="AN420" s="258" t="s">
        <v>1046</v>
      </c>
    </row>
    <row r="421" spans="1:247" ht="102" x14ac:dyDescent="0.25">
      <c r="A421" s="2344"/>
      <c r="B421" s="251" t="s">
        <v>1047</v>
      </c>
      <c r="C421" s="1524" t="s">
        <v>1048</v>
      </c>
      <c r="D421" s="2213" t="s">
        <v>1049</v>
      </c>
      <c r="E421" s="2227" t="s">
        <v>50</v>
      </c>
      <c r="F421" s="2227"/>
      <c r="G421" s="2262" t="s">
        <v>51</v>
      </c>
      <c r="H421" s="2324"/>
      <c r="I421" s="2349" t="s">
        <v>74</v>
      </c>
      <c r="J421" s="2348">
        <v>3</v>
      </c>
      <c r="K421" s="2466" t="s">
        <v>526</v>
      </c>
      <c r="L421" s="2349">
        <v>14</v>
      </c>
      <c r="M421" s="2349"/>
      <c r="N421" s="2218">
        <v>6</v>
      </c>
      <c r="O421" s="2529"/>
      <c r="P421" s="2252">
        <v>12</v>
      </c>
      <c r="Q421" s="2252"/>
      <c r="R421" s="2230"/>
      <c r="S421" s="2230"/>
      <c r="T421" s="231"/>
      <c r="U421" s="232"/>
      <c r="V421" s="2402">
        <v>1</v>
      </c>
      <c r="W421" s="331" t="s">
        <v>57</v>
      </c>
      <c r="X421" s="331" t="s">
        <v>55</v>
      </c>
      <c r="Y421" s="331" t="s">
        <v>260</v>
      </c>
      <c r="Z421" s="742">
        <v>1</v>
      </c>
      <c r="AA421" s="743" t="s">
        <v>57</v>
      </c>
      <c r="AB421" s="742" t="s">
        <v>55</v>
      </c>
      <c r="AC421" s="293" t="s">
        <v>260</v>
      </c>
      <c r="AD421" s="231"/>
      <c r="AE421" s="232" t="str">
        <f t="shared" si="235"/>
        <v/>
      </c>
      <c r="AF421" s="2402">
        <v>1</v>
      </c>
      <c r="AG421" s="1016" t="s">
        <v>57</v>
      </c>
      <c r="AH421" s="1016" t="s">
        <v>55</v>
      </c>
      <c r="AI421" s="234" t="s">
        <v>260</v>
      </c>
      <c r="AJ421" s="742">
        <v>1</v>
      </c>
      <c r="AK421" s="1017" t="s">
        <v>57</v>
      </c>
      <c r="AL421" s="1017" t="s">
        <v>55</v>
      </c>
      <c r="AM421" s="1017" t="s">
        <v>260</v>
      </c>
      <c r="AN421" s="258" t="s">
        <v>1050</v>
      </c>
    </row>
    <row r="422" spans="1:247" ht="28.5" customHeight="1" x14ac:dyDescent="0.25">
      <c r="A422" s="1417" t="s">
        <v>1051</v>
      </c>
      <c r="B422" s="1417" t="s">
        <v>1052</v>
      </c>
      <c r="C422" s="1418" t="s">
        <v>1053</v>
      </c>
      <c r="D422" s="2219"/>
      <c r="E422" s="2433"/>
      <c r="F422" s="2434"/>
      <c r="G422" s="2222"/>
      <c r="H422" s="2436"/>
      <c r="I422" s="2224"/>
      <c r="J422" s="2224"/>
      <c r="K422" s="2437"/>
      <c r="L422" s="2437"/>
      <c r="M422" s="2224"/>
      <c r="N422" s="211"/>
      <c r="O422" s="2537"/>
      <c r="P422" s="211"/>
      <c r="Q422" s="211"/>
      <c r="R422" s="211"/>
      <c r="S422" s="211"/>
      <c r="T422" s="213"/>
      <c r="U422" s="214"/>
      <c r="V422" s="211"/>
      <c r="W422" s="211"/>
      <c r="X422" s="211"/>
      <c r="Y422" s="211"/>
      <c r="Z422" s="211"/>
      <c r="AA422" s="211"/>
      <c r="AB422" s="211"/>
      <c r="AC422" s="211"/>
      <c r="AD422" s="213"/>
      <c r="AE422" s="214"/>
      <c r="AF422" s="211"/>
      <c r="AG422" s="211"/>
      <c r="AH422" s="211"/>
      <c r="AI422" s="211"/>
      <c r="AJ422" s="211"/>
      <c r="AK422" s="211"/>
      <c r="AL422" s="211"/>
      <c r="AM422" s="211"/>
      <c r="AN422" s="211"/>
      <c r="HK422" s="2"/>
      <c r="HL422" s="2"/>
      <c r="HM422" s="2"/>
      <c r="HN422" s="2"/>
      <c r="HO422" s="2"/>
      <c r="HP422" s="2"/>
      <c r="HQ422" s="2"/>
      <c r="HR422" s="2"/>
      <c r="HS422" s="2"/>
    </row>
    <row r="423" spans="1:247" ht="30.75" customHeight="1" x14ac:dyDescent="0.25">
      <c r="A423" s="2344"/>
      <c r="B423" s="992" t="s">
        <v>1054</v>
      </c>
      <c r="C423" s="1524" t="s">
        <v>1055</v>
      </c>
      <c r="D423" s="2213" t="s">
        <v>1056</v>
      </c>
      <c r="E423" s="2227" t="s">
        <v>50</v>
      </c>
      <c r="F423" s="2227"/>
      <c r="G423" s="2262" t="s">
        <v>51</v>
      </c>
      <c r="H423" s="2324"/>
      <c r="I423" s="254" t="s">
        <v>52</v>
      </c>
      <c r="J423" s="2146">
        <v>2</v>
      </c>
      <c r="K423" s="1479" t="s">
        <v>215</v>
      </c>
      <c r="L423" s="254">
        <v>14</v>
      </c>
      <c r="M423" s="254"/>
      <c r="N423" s="2218"/>
      <c r="O423" s="2529"/>
      <c r="P423" s="229">
        <v>24</v>
      </c>
      <c r="Q423" s="229"/>
      <c r="R423" s="2230"/>
      <c r="S423" s="2230"/>
      <c r="T423" s="231"/>
      <c r="U423" s="232"/>
      <c r="V423" s="2402">
        <v>1</v>
      </c>
      <c r="W423" s="331" t="s">
        <v>54</v>
      </c>
      <c r="X423" s="331" t="s">
        <v>140</v>
      </c>
      <c r="Y423" s="331"/>
      <c r="Z423" s="742">
        <v>1</v>
      </c>
      <c r="AA423" s="743" t="s">
        <v>57</v>
      </c>
      <c r="AB423" s="742" t="s">
        <v>55</v>
      </c>
      <c r="AC423" s="293" t="s">
        <v>82</v>
      </c>
      <c r="AD423" s="231"/>
      <c r="AE423" s="232" t="str">
        <f t="shared" ref="AE423:AE425" si="236">IF(AD423="","",+AD423)</f>
        <v/>
      </c>
      <c r="AF423" s="2402">
        <v>1</v>
      </c>
      <c r="AG423" s="1016" t="s">
        <v>57</v>
      </c>
      <c r="AH423" s="1016" t="s">
        <v>55</v>
      </c>
      <c r="AI423" s="234" t="s">
        <v>82</v>
      </c>
      <c r="AJ423" s="742">
        <v>1</v>
      </c>
      <c r="AK423" s="1017" t="s">
        <v>57</v>
      </c>
      <c r="AL423" s="1017" t="s">
        <v>55</v>
      </c>
      <c r="AM423" s="1017" t="s">
        <v>82</v>
      </c>
      <c r="AN423" s="258" t="s">
        <v>1057</v>
      </c>
    </row>
    <row r="424" spans="1:247" ht="30.75" customHeight="1" x14ac:dyDescent="0.25">
      <c r="A424" s="2344"/>
      <c r="B424" s="992" t="s">
        <v>1058</v>
      </c>
      <c r="C424" s="1524" t="s">
        <v>1059</v>
      </c>
      <c r="D424" s="2213" t="s">
        <v>1060</v>
      </c>
      <c r="E424" s="2227" t="s">
        <v>50</v>
      </c>
      <c r="F424" s="2227"/>
      <c r="G424" s="2262" t="s">
        <v>51</v>
      </c>
      <c r="H424" s="2324"/>
      <c r="I424" s="254" t="s">
        <v>52</v>
      </c>
      <c r="J424" s="2146">
        <v>2</v>
      </c>
      <c r="K424" s="1479" t="s">
        <v>526</v>
      </c>
      <c r="L424" s="254">
        <v>14</v>
      </c>
      <c r="M424" s="254"/>
      <c r="N424" s="2218"/>
      <c r="O424" s="2529"/>
      <c r="P424" s="229">
        <v>24</v>
      </c>
      <c r="Q424" s="229"/>
      <c r="R424" s="2230"/>
      <c r="S424" s="2230"/>
      <c r="T424" s="231"/>
      <c r="U424" s="232"/>
      <c r="V424" s="2402">
        <v>1</v>
      </c>
      <c r="W424" s="331" t="s">
        <v>57</v>
      </c>
      <c r="X424" s="331" t="s">
        <v>67</v>
      </c>
      <c r="Y424" s="331" t="s">
        <v>782</v>
      </c>
      <c r="Z424" s="742">
        <v>1</v>
      </c>
      <c r="AA424" s="743" t="s">
        <v>57</v>
      </c>
      <c r="AB424" s="742" t="s">
        <v>67</v>
      </c>
      <c r="AC424" s="293" t="s">
        <v>782</v>
      </c>
      <c r="AD424" s="231"/>
      <c r="AE424" s="232" t="str">
        <f t="shared" si="236"/>
        <v/>
      </c>
      <c r="AF424" s="2402">
        <v>1</v>
      </c>
      <c r="AG424" s="1016" t="s">
        <v>57</v>
      </c>
      <c r="AH424" s="1016" t="s">
        <v>67</v>
      </c>
      <c r="AI424" s="234" t="s">
        <v>782</v>
      </c>
      <c r="AJ424" s="742">
        <v>1</v>
      </c>
      <c r="AK424" s="1017" t="s">
        <v>57</v>
      </c>
      <c r="AL424" s="1017" t="s">
        <v>67</v>
      </c>
      <c r="AM424" s="1017" t="s">
        <v>782</v>
      </c>
      <c r="AN424" s="258" t="s">
        <v>1061</v>
      </c>
    </row>
    <row r="425" spans="1:247" ht="76.5" x14ac:dyDescent="0.25">
      <c r="A425" s="2344"/>
      <c r="B425" s="992" t="s">
        <v>1062</v>
      </c>
      <c r="C425" s="1711" t="s">
        <v>1063</v>
      </c>
      <c r="D425" s="2213" t="s">
        <v>1064</v>
      </c>
      <c r="E425" s="2227" t="s">
        <v>50</v>
      </c>
      <c r="F425" s="2227"/>
      <c r="G425" s="2262" t="s">
        <v>51</v>
      </c>
      <c r="H425" s="2324"/>
      <c r="I425" s="254" t="s">
        <v>52</v>
      </c>
      <c r="J425" s="2146">
        <v>2</v>
      </c>
      <c r="K425" s="1479" t="s">
        <v>268</v>
      </c>
      <c r="L425" s="254">
        <v>14</v>
      </c>
      <c r="M425" s="254"/>
      <c r="N425" s="2218"/>
      <c r="O425" s="2529"/>
      <c r="P425" s="229">
        <v>18</v>
      </c>
      <c r="Q425" s="229"/>
      <c r="R425" s="2230"/>
      <c r="S425" s="2230"/>
      <c r="T425" s="231"/>
      <c r="U425" s="232"/>
      <c r="V425" s="2402">
        <v>1</v>
      </c>
      <c r="W425" s="331" t="s">
        <v>57</v>
      </c>
      <c r="X425" s="331" t="s">
        <v>55</v>
      </c>
      <c r="Y425" s="331" t="s">
        <v>260</v>
      </c>
      <c r="Z425" s="742">
        <v>1</v>
      </c>
      <c r="AA425" s="743" t="s">
        <v>57</v>
      </c>
      <c r="AB425" s="742" t="s">
        <v>55</v>
      </c>
      <c r="AC425" s="293" t="s">
        <v>260</v>
      </c>
      <c r="AD425" s="231"/>
      <c r="AE425" s="232" t="str">
        <f t="shared" si="236"/>
        <v/>
      </c>
      <c r="AF425" s="2402">
        <v>1</v>
      </c>
      <c r="AG425" s="1016" t="s">
        <v>57</v>
      </c>
      <c r="AH425" s="331" t="s">
        <v>55</v>
      </c>
      <c r="AI425" s="234" t="s">
        <v>260</v>
      </c>
      <c r="AJ425" s="742">
        <v>1</v>
      </c>
      <c r="AK425" s="1017" t="s">
        <v>57</v>
      </c>
      <c r="AL425" s="1017" t="s">
        <v>55</v>
      </c>
      <c r="AM425" s="1017" t="s">
        <v>260</v>
      </c>
      <c r="AN425" s="258" t="s">
        <v>1065</v>
      </c>
    </row>
    <row r="426" spans="1:247" x14ac:dyDescent="0.25">
      <c r="A426" s="2344"/>
      <c r="B426" s="1713"/>
      <c r="C426" s="1711"/>
      <c r="D426" s="2213"/>
      <c r="E426" s="2227"/>
      <c r="F426" s="2227"/>
      <c r="G426" s="2227"/>
      <c r="H426" s="2324"/>
      <c r="I426" s="254"/>
      <c r="J426" s="2348"/>
      <c r="K426" s="254"/>
      <c r="L426" s="254"/>
      <c r="M426" s="254"/>
      <c r="N426" s="2471"/>
      <c r="O426" s="2471"/>
      <c r="P426" s="2471"/>
      <c r="Q426" s="2471"/>
      <c r="R426" s="2230"/>
      <c r="S426" s="2230"/>
      <c r="T426" s="38"/>
      <c r="U426" s="39"/>
      <c r="V426" s="2402"/>
      <c r="W426" s="331"/>
      <c r="X426" s="331"/>
      <c r="Y426" s="331"/>
      <c r="Z426" s="742"/>
      <c r="AA426" s="743"/>
      <c r="AB426" s="742"/>
      <c r="AC426" s="293"/>
      <c r="AD426" s="444"/>
      <c r="AE426" s="236"/>
      <c r="AF426" s="2402"/>
      <c r="AG426" s="1016"/>
      <c r="AH426" s="1016"/>
      <c r="AI426" s="234"/>
      <c r="AJ426" s="742"/>
      <c r="AK426" s="1017"/>
      <c r="AL426" s="1017"/>
      <c r="AM426" s="1017"/>
      <c r="AN426" s="258"/>
    </row>
    <row r="427" spans="1:247" ht="30.75" customHeight="1" x14ac:dyDescent="0.25">
      <c r="A427" s="2344"/>
      <c r="B427" s="1717" t="s">
        <v>1066</v>
      </c>
      <c r="C427" s="1711" t="s">
        <v>1067</v>
      </c>
      <c r="D427" s="2213" t="s">
        <v>1068</v>
      </c>
      <c r="E427" s="2227" t="s">
        <v>50</v>
      </c>
      <c r="F427" s="2227"/>
      <c r="G427" s="2262" t="s">
        <v>51</v>
      </c>
      <c r="H427" s="2324"/>
      <c r="I427" s="254" t="s">
        <v>52</v>
      </c>
      <c r="J427" s="2146">
        <v>2</v>
      </c>
      <c r="K427" s="1479" t="s">
        <v>242</v>
      </c>
      <c r="L427" s="254">
        <v>80</v>
      </c>
      <c r="M427" s="254"/>
      <c r="N427" s="2235" t="s">
        <v>1069</v>
      </c>
      <c r="O427" s="2534"/>
      <c r="P427" s="2472" t="s">
        <v>1069</v>
      </c>
      <c r="Q427" s="2472" t="s">
        <v>1069</v>
      </c>
      <c r="R427" s="2230" t="s">
        <v>1069</v>
      </c>
      <c r="S427" s="2230" t="s">
        <v>1069</v>
      </c>
      <c r="T427" s="231"/>
      <c r="U427" s="232"/>
      <c r="V427" s="2402">
        <v>1</v>
      </c>
      <c r="W427" s="331" t="s">
        <v>57</v>
      </c>
      <c r="X427" s="331" t="s">
        <v>883</v>
      </c>
      <c r="Y427" s="331" t="s">
        <v>1070</v>
      </c>
      <c r="Z427" s="742">
        <v>1</v>
      </c>
      <c r="AA427" s="743" t="s">
        <v>57</v>
      </c>
      <c r="AB427" s="742" t="s">
        <v>883</v>
      </c>
      <c r="AC427" s="293" t="s">
        <v>1070</v>
      </c>
      <c r="AD427" s="231"/>
      <c r="AE427" s="232" t="str">
        <f>IF(AD427="","",+AD427)</f>
        <v/>
      </c>
      <c r="AF427" s="2402">
        <v>1</v>
      </c>
      <c r="AG427" s="1016" t="s">
        <v>57</v>
      </c>
      <c r="AH427" s="1016" t="s">
        <v>883</v>
      </c>
      <c r="AI427" s="234" t="s">
        <v>1070</v>
      </c>
      <c r="AJ427" s="742">
        <v>1</v>
      </c>
      <c r="AK427" s="1017" t="s">
        <v>57</v>
      </c>
      <c r="AL427" s="1017" t="s">
        <v>883</v>
      </c>
      <c r="AM427" s="1522" t="s">
        <v>1070</v>
      </c>
      <c r="AN427" s="258" t="s">
        <v>1071</v>
      </c>
    </row>
    <row r="428" spans="1:247" ht="28.5" customHeight="1" x14ac:dyDescent="0.25">
      <c r="A428" s="1723" t="s">
        <v>1072</v>
      </c>
      <c r="B428" s="1417" t="s">
        <v>1073</v>
      </c>
      <c r="C428" s="1724" t="s">
        <v>1074</v>
      </c>
      <c r="D428" s="2219"/>
      <c r="E428" s="2433"/>
      <c r="F428" s="2434"/>
      <c r="G428" s="2222"/>
      <c r="H428" s="2436" t="s">
        <v>793</v>
      </c>
      <c r="I428" s="2224" t="s">
        <v>52</v>
      </c>
      <c r="J428" s="2224">
        <v>2</v>
      </c>
      <c r="K428" s="2437"/>
      <c r="L428" s="2437"/>
      <c r="M428" s="2224"/>
      <c r="N428" s="211"/>
      <c r="O428" s="2537"/>
      <c r="P428" s="211"/>
      <c r="Q428" s="211"/>
      <c r="R428" s="211"/>
      <c r="S428" s="211"/>
      <c r="T428" s="213"/>
      <c r="U428" s="214"/>
      <c r="V428" s="211"/>
      <c r="W428" s="211"/>
      <c r="X428" s="211"/>
      <c r="Y428" s="211"/>
      <c r="Z428" s="211"/>
      <c r="AA428" s="211"/>
      <c r="AB428" s="211"/>
      <c r="AC428" s="211"/>
      <c r="AD428" s="213"/>
      <c r="AE428" s="214"/>
      <c r="AF428" s="211"/>
      <c r="AG428" s="211"/>
      <c r="AH428" s="211"/>
      <c r="AI428" s="211"/>
      <c r="AJ428" s="211"/>
      <c r="AK428" s="211"/>
      <c r="AL428" s="211"/>
      <c r="AM428" s="211"/>
      <c r="AN428" s="211"/>
      <c r="HK428" s="2"/>
      <c r="HL428" s="2"/>
      <c r="HM428" s="2"/>
      <c r="HN428" s="2"/>
      <c r="HO428" s="2"/>
      <c r="HP428" s="2"/>
      <c r="HQ428" s="2"/>
      <c r="HR428" s="2"/>
      <c r="HS428" s="2"/>
    </row>
    <row r="429" spans="1:247" ht="99" customHeight="1" x14ac:dyDescent="0.25">
      <c r="A429" s="2344"/>
      <c r="B429" s="992" t="str">
        <f t="shared" ref="B429:AN429" si="237">IF(B375="","",B375)</f>
        <v>LLA6ALL</v>
      </c>
      <c r="C429" s="1711" t="str">
        <f t="shared" si="237"/>
        <v>Allemand S6</v>
      </c>
      <c r="D429" s="2213" t="str">
        <f t="shared" si="237"/>
        <v>LOL6B6A
LOL6C5A
LOL6D6A
LOL6DH1B
LOL6E4A
LOL6G5A
LOL6H5A</v>
      </c>
      <c r="E429" s="2227" t="str">
        <f t="shared" si="237"/>
        <v>UE TRONC COMMUN</v>
      </c>
      <c r="F429" s="2227" t="str">
        <f t="shared" si="237"/>
        <v>UFR COLLEGIUM LLSH</v>
      </c>
      <c r="G429" s="2227" t="str">
        <f t="shared" si="237"/>
        <v>LEA</v>
      </c>
      <c r="H429" s="2324" t="str">
        <f t="shared" si="237"/>
        <v/>
      </c>
      <c r="I429" s="254" t="str">
        <f t="shared" si="237"/>
        <v>2</v>
      </c>
      <c r="J429" s="2146" t="str">
        <f t="shared" si="237"/>
        <v>2</v>
      </c>
      <c r="K429" s="254" t="str">
        <f t="shared" si="237"/>
        <v>FLEURY Alain</v>
      </c>
      <c r="L429" s="254">
        <f t="shared" si="237"/>
        <v>12</v>
      </c>
      <c r="M429" s="254" t="str">
        <f t="shared" si="237"/>
        <v/>
      </c>
      <c r="N429" s="2218" t="str">
        <f t="shared" si="237"/>
        <v/>
      </c>
      <c r="O429" s="2529"/>
      <c r="P429" s="229">
        <f t="shared" ref="P429" si="238">IF(P375="","",P375)</f>
        <v>18</v>
      </c>
      <c r="Q429" s="229"/>
      <c r="R429" s="2230" t="str">
        <f t="shared" ref="R429" si="239">IF(R375="","",R375)</f>
        <v/>
      </c>
      <c r="S429" s="2230" t="str">
        <f t="shared" si="237"/>
        <v/>
      </c>
      <c r="T429" s="231"/>
      <c r="U429" s="232"/>
      <c r="V429" s="2402">
        <f t="shared" si="237"/>
        <v>1</v>
      </c>
      <c r="W429" s="331" t="str">
        <f t="shared" si="237"/>
        <v>CC</v>
      </c>
      <c r="X429" s="331" t="str">
        <f t="shared" si="237"/>
        <v>écrit et oral</v>
      </c>
      <c r="Y429" s="331" t="str">
        <f t="shared" si="237"/>
        <v>écrit 1h30 + oral 15 min</v>
      </c>
      <c r="Z429" s="742">
        <f t="shared" si="237"/>
        <v>1</v>
      </c>
      <c r="AA429" s="743" t="str">
        <f t="shared" si="237"/>
        <v>CT</v>
      </c>
      <c r="AB429" s="742" t="str">
        <f t="shared" si="237"/>
        <v>écrit</v>
      </c>
      <c r="AC429" s="293" t="str">
        <f t="shared" si="237"/>
        <v>2h00</v>
      </c>
      <c r="AD429" s="1117"/>
      <c r="AE429" s="232" t="str">
        <f t="shared" ref="AE429:AE432" si="240">IF(AD429="","",+AD429)</f>
        <v/>
      </c>
      <c r="AF429" s="2402">
        <f t="shared" si="237"/>
        <v>1</v>
      </c>
      <c r="AG429" s="1016" t="str">
        <f t="shared" si="237"/>
        <v>CT</v>
      </c>
      <c r="AH429" s="1016" t="str">
        <f t="shared" si="237"/>
        <v>oral</v>
      </c>
      <c r="AI429" s="234" t="str">
        <f t="shared" si="237"/>
        <v>15 min</v>
      </c>
      <c r="AJ429" s="742">
        <f t="shared" si="237"/>
        <v>1</v>
      </c>
      <c r="AK429" s="1017" t="str">
        <f t="shared" si="237"/>
        <v>CT</v>
      </c>
      <c r="AL429" s="1017" t="str">
        <f t="shared" si="237"/>
        <v>oral</v>
      </c>
      <c r="AM429" s="1017" t="str">
        <f t="shared" si="237"/>
        <v>15 min</v>
      </c>
      <c r="AN429" s="258" t="str">
        <f t="shared" si="237"/>
        <v>L'enseignement d'allemand pour spécialistes des autres disciplines travaille sur toutes les compétences écrites et orales et est organisé par groupes de niveau (A2/2 à B1+).</v>
      </c>
    </row>
    <row r="430" spans="1:247" ht="76.5" x14ac:dyDescent="0.25">
      <c r="A430" s="2324"/>
      <c r="B430" s="2213" t="s">
        <v>1075</v>
      </c>
      <c r="C430" s="2427" t="s">
        <v>1076</v>
      </c>
      <c r="D430" s="2213" t="s">
        <v>1077</v>
      </c>
      <c r="E430" s="2227" t="str">
        <f>IF(E376="","",E376)</f>
        <v>UE TRONC COMMUN</v>
      </c>
      <c r="F430" s="2227" t="s">
        <v>123</v>
      </c>
      <c r="G430" s="2215" t="s">
        <v>51</v>
      </c>
      <c r="H430" s="2473"/>
      <c r="I430" s="2227" t="s">
        <v>52</v>
      </c>
      <c r="J430" s="2227" t="s">
        <v>52</v>
      </c>
      <c r="K430" s="2331" t="s">
        <v>281</v>
      </c>
      <c r="L430" s="2331">
        <v>11</v>
      </c>
      <c r="M430" s="2332"/>
      <c r="N430" s="2474"/>
      <c r="O430" s="2514"/>
      <c r="P430" s="2475">
        <v>18</v>
      </c>
      <c r="Q430" s="2475"/>
      <c r="R430" s="288"/>
      <c r="S430" s="288"/>
      <c r="T430" s="231"/>
      <c r="U430" s="232"/>
      <c r="V430" s="2195">
        <v>1</v>
      </c>
      <c r="W430" s="2476" t="s">
        <v>54</v>
      </c>
      <c r="X430" s="234"/>
      <c r="Y430" s="234"/>
      <c r="Z430" s="333">
        <v>1</v>
      </c>
      <c r="AA430" s="44" t="s">
        <v>57</v>
      </c>
      <c r="AB430" s="44" t="s">
        <v>127</v>
      </c>
      <c r="AC430" s="44" t="s">
        <v>82</v>
      </c>
      <c r="AD430" s="231"/>
      <c r="AE430" s="232" t="str">
        <f t="shared" si="240"/>
        <v/>
      </c>
      <c r="AF430" s="2195">
        <v>1</v>
      </c>
      <c r="AG430" s="234" t="s">
        <v>57</v>
      </c>
      <c r="AH430" s="234" t="s">
        <v>127</v>
      </c>
      <c r="AI430" s="234" t="s">
        <v>82</v>
      </c>
      <c r="AJ430" s="333">
        <v>1</v>
      </c>
      <c r="AK430" s="44" t="s">
        <v>57</v>
      </c>
      <c r="AL430" s="44" t="s">
        <v>127</v>
      </c>
      <c r="AM430" s="2477" t="s">
        <v>82</v>
      </c>
      <c r="AN430" s="2478" t="s">
        <v>135</v>
      </c>
      <c r="AO430" s="295"/>
      <c r="AP430" s="295"/>
      <c r="AQ430" s="295"/>
      <c r="AR430" s="295"/>
      <c r="AS430" s="295"/>
      <c r="AT430" s="295"/>
      <c r="AU430" s="295"/>
      <c r="AV430" s="295"/>
      <c r="AW430" s="295"/>
      <c r="AX430" s="295"/>
      <c r="AY430" s="295"/>
      <c r="AZ430" s="295"/>
      <c r="BA430" s="295"/>
      <c r="BB430" s="295"/>
      <c r="BC430" s="295"/>
      <c r="BD430" s="295"/>
      <c r="BE430" s="295"/>
      <c r="BF430" s="295"/>
      <c r="BG430" s="295"/>
      <c r="BH430" s="295"/>
      <c r="BI430" s="295"/>
      <c r="BJ430" s="295"/>
      <c r="BK430" s="295"/>
      <c r="BL430" s="295"/>
      <c r="BM430" s="295"/>
      <c r="BN430" s="295"/>
      <c r="BO430" s="295"/>
      <c r="BP430" s="295"/>
      <c r="BQ430" s="295"/>
      <c r="BR430" s="295"/>
      <c r="BS430" s="295"/>
      <c r="BT430" s="295"/>
      <c r="BU430" s="295"/>
      <c r="BV430" s="295"/>
      <c r="BW430" s="295"/>
      <c r="BX430" s="295"/>
      <c r="BY430" s="295"/>
      <c r="BZ430" s="295"/>
      <c r="CA430" s="295"/>
      <c r="CB430" s="295"/>
      <c r="CC430" s="295"/>
      <c r="CD430" s="295"/>
      <c r="CE430" s="295"/>
      <c r="CF430" s="295"/>
      <c r="CG430" s="295"/>
      <c r="CH430" s="295"/>
      <c r="CI430" s="295"/>
      <c r="CJ430" s="295"/>
      <c r="CK430" s="295"/>
      <c r="CL430" s="295"/>
      <c r="CM430" s="295"/>
      <c r="CN430" s="295"/>
      <c r="CO430" s="295"/>
      <c r="CP430" s="295"/>
      <c r="CQ430" s="295"/>
      <c r="CR430" s="295"/>
      <c r="CS430" s="295"/>
      <c r="CT430" s="295"/>
      <c r="CU430" s="295"/>
      <c r="CV430" s="295"/>
      <c r="CW430" s="295"/>
      <c r="CX430" s="295"/>
      <c r="CY430" s="295"/>
      <c r="CZ430" s="295"/>
      <c r="DA430" s="295"/>
      <c r="DB430" s="295"/>
      <c r="DC430" s="295"/>
      <c r="DD430" s="295"/>
      <c r="DE430" s="295"/>
      <c r="DF430" s="295"/>
      <c r="DG430" s="295"/>
      <c r="DH430" s="295"/>
      <c r="DI430" s="295"/>
      <c r="DJ430" s="295"/>
      <c r="DK430" s="295"/>
      <c r="DL430" s="295"/>
      <c r="DM430" s="295"/>
      <c r="DN430" s="295"/>
      <c r="DO430" s="295"/>
      <c r="DP430" s="295"/>
      <c r="DQ430" s="295"/>
      <c r="DR430" s="295"/>
      <c r="DS430" s="295"/>
      <c r="DT430" s="295"/>
      <c r="DU430" s="295"/>
      <c r="DV430" s="295"/>
      <c r="DW430" s="295"/>
      <c r="DX430" s="295"/>
      <c r="DY430" s="295"/>
      <c r="DZ430" s="295"/>
      <c r="EA430" s="295"/>
      <c r="EB430" s="295"/>
      <c r="EC430" s="295"/>
      <c r="ED430" s="295"/>
      <c r="EE430" s="295"/>
      <c r="EF430" s="295"/>
      <c r="EG430" s="295"/>
      <c r="EH430" s="295"/>
      <c r="EI430" s="295"/>
      <c r="EJ430" s="295"/>
      <c r="EK430" s="295"/>
      <c r="EL430" s="295"/>
      <c r="EM430" s="295"/>
      <c r="EN430" s="295"/>
      <c r="EO430" s="295"/>
      <c r="EP430" s="295"/>
      <c r="EQ430" s="295"/>
      <c r="ER430" s="295"/>
      <c r="ES430" s="295"/>
      <c r="ET430" s="295"/>
      <c r="EU430" s="295"/>
      <c r="EV430" s="295"/>
      <c r="EW430" s="295"/>
      <c r="EX430" s="295"/>
      <c r="EY430" s="295"/>
      <c r="EZ430" s="295"/>
      <c r="FA430" s="295"/>
      <c r="FB430" s="295"/>
      <c r="FC430" s="295"/>
      <c r="FD430" s="295"/>
      <c r="FE430" s="295"/>
      <c r="FF430" s="295"/>
      <c r="FG430" s="295"/>
      <c r="FH430" s="295"/>
      <c r="FI430" s="295"/>
      <c r="FJ430" s="295"/>
      <c r="FK430" s="295"/>
      <c r="FL430" s="295"/>
      <c r="FM430" s="295"/>
      <c r="FN430" s="295"/>
      <c r="FO430" s="295"/>
      <c r="FP430" s="295"/>
      <c r="FQ430" s="295"/>
      <c r="FR430" s="295"/>
      <c r="FS430" s="295"/>
      <c r="FT430" s="295"/>
      <c r="FU430" s="295"/>
      <c r="FV430" s="295"/>
      <c r="FW430" s="295"/>
      <c r="FX430" s="295"/>
      <c r="FY430" s="295"/>
      <c r="FZ430" s="295"/>
      <c r="GA430" s="295"/>
      <c r="GB430" s="295"/>
      <c r="GC430" s="295"/>
      <c r="GD430" s="295"/>
      <c r="GE430" s="295"/>
      <c r="GF430" s="295"/>
      <c r="GG430" s="295"/>
      <c r="GH430" s="295"/>
      <c r="GI430" s="295"/>
      <c r="GJ430" s="295"/>
      <c r="GK430" s="295"/>
      <c r="GL430" s="295"/>
      <c r="GM430" s="295"/>
      <c r="GN430" s="295"/>
      <c r="GO430" s="295"/>
      <c r="GP430" s="295"/>
      <c r="GQ430" s="295"/>
      <c r="GR430" s="295"/>
      <c r="GS430" s="295"/>
      <c r="GT430" s="295"/>
      <c r="GU430" s="295"/>
      <c r="GV430" s="295"/>
      <c r="GW430" s="295"/>
      <c r="GX430" s="295"/>
      <c r="GY430" s="295"/>
      <c r="GZ430" s="295"/>
      <c r="HA430" s="295"/>
      <c r="HB430" s="295"/>
      <c r="HC430" s="295"/>
      <c r="HD430" s="295"/>
      <c r="HE430" s="295"/>
      <c r="HF430" s="295"/>
      <c r="HG430" s="295"/>
      <c r="HH430" s="295"/>
      <c r="HI430" s="295"/>
      <c r="HJ430" s="295"/>
      <c r="HK430" s="295"/>
      <c r="HL430" s="295"/>
      <c r="HM430" s="295"/>
      <c r="HN430" s="295"/>
      <c r="HO430" s="295"/>
      <c r="HP430" s="295"/>
      <c r="HQ430" s="295"/>
      <c r="HR430" s="295"/>
      <c r="HS430" s="295"/>
      <c r="HT430" s="296"/>
      <c r="HU430" s="296"/>
      <c r="HV430" s="296"/>
      <c r="HW430" s="296"/>
      <c r="HX430" s="296"/>
      <c r="HY430" s="296"/>
      <c r="HZ430" s="296"/>
      <c r="IA430" s="296"/>
      <c r="IB430" s="296"/>
      <c r="IC430" s="296"/>
      <c r="ID430" s="296"/>
      <c r="IE430" s="296"/>
      <c r="IF430" s="296"/>
      <c r="IG430" s="296"/>
      <c r="IH430" s="296"/>
      <c r="II430" s="296"/>
      <c r="IJ430" s="296"/>
      <c r="IK430" s="296"/>
      <c r="IL430" s="296"/>
    </row>
    <row r="431" spans="1:247" ht="25.5" x14ac:dyDescent="0.25">
      <c r="A431" s="2344"/>
      <c r="B431" s="992" t="str">
        <f>IF(B377="","",B377)</f>
        <v>LLA6G90</v>
      </c>
      <c r="C431" s="1711" t="str">
        <f t="shared" ref="C431:AN431" si="241">IF(C377="","",C377)</f>
        <v>Atelier d'écriture 2</v>
      </c>
      <c r="D431" s="2213" t="str">
        <f t="shared" si="241"/>
        <v/>
      </c>
      <c r="E431" s="2227" t="str">
        <f t="shared" si="241"/>
        <v>UE TRONC COMMUN</v>
      </c>
      <c r="F431" s="2227" t="str">
        <f t="shared" si="241"/>
        <v>L3 LLCER</v>
      </c>
      <c r="G431" s="2227" t="s">
        <v>286</v>
      </c>
      <c r="H431" s="2324" t="str">
        <f t="shared" si="241"/>
        <v/>
      </c>
      <c r="I431" s="254" t="str">
        <f t="shared" si="241"/>
        <v>2</v>
      </c>
      <c r="J431" s="2146" t="str">
        <f t="shared" si="241"/>
        <v>2</v>
      </c>
      <c r="K431" s="254" t="str">
        <f t="shared" si="241"/>
        <v>SERPOLLET Noëlle
NATANSON Brigitte</v>
      </c>
      <c r="L431" s="254" t="str">
        <f t="shared" si="241"/>
        <v>09</v>
      </c>
      <c r="M431" s="254" t="str">
        <f t="shared" si="241"/>
        <v/>
      </c>
      <c r="N431" s="2218" t="str">
        <f t="shared" si="241"/>
        <v/>
      </c>
      <c r="O431" s="2529"/>
      <c r="P431" s="229">
        <f t="shared" ref="P431" si="242">IF(P377="","",P377)</f>
        <v>15</v>
      </c>
      <c r="Q431" s="229"/>
      <c r="R431" s="2230" t="str">
        <f t="shared" ref="R431" si="243">IF(R377="","",R377)</f>
        <v/>
      </c>
      <c r="S431" s="2230" t="str">
        <f t="shared" si="241"/>
        <v/>
      </c>
      <c r="T431" s="231"/>
      <c r="U431" s="232"/>
      <c r="V431" s="2402">
        <f t="shared" si="241"/>
        <v>1</v>
      </c>
      <c r="W431" s="331" t="str">
        <f t="shared" si="241"/>
        <v>CC</v>
      </c>
      <c r="X431" s="331" t="str">
        <f t="shared" si="241"/>
        <v>écrit et oral</v>
      </c>
      <c r="Y431" s="331" t="str">
        <f t="shared" si="241"/>
        <v>2 écrits 1h30 et 1 oral 15 min</v>
      </c>
      <c r="Z431" s="742">
        <f t="shared" si="241"/>
        <v>1</v>
      </c>
      <c r="AA431" s="743" t="str">
        <f t="shared" si="241"/>
        <v>CT</v>
      </c>
      <c r="AB431" s="742" t="str">
        <f t="shared" si="241"/>
        <v>écrit</v>
      </c>
      <c r="AC431" s="293" t="str">
        <f t="shared" si="241"/>
        <v>2h00</v>
      </c>
      <c r="AD431" s="1117"/>
      <c r="AE431" s="232" t="str">
        <f t="shared" si="240"/>
        <v/>
      </c>
      <c r="AF431" s="2402">
        <f t="shared" si="241"/>
        <v>1</v>
      </c>
      <c r="AG431" s="1016" t="str">
        <f t="shared" si="241"/>
        <v>CT</v>
      </c>
      <c r="AH431" s="1016" t="str">
        <f t="shared" si="241"/>
        <v>écrit</v>
      </c>
      <c r="AI431" s="234" t="str">
        <f t="shared" si="241"/>
        <v>2h00</v>
      </c>
      <c r="AJ431" s="742">
        <f t="shared" si="241"/>
        <v>1</v>
      </c>
      <c r="AK431" s="1017" t="str">
        <f t="shared" si="241"/>
        <v>CT</v>
      </c>
      <c r="AL431" s="1017" t="str">
        <f t="shared" si="241"/>
        <v>écrit</v>
      </c>
      <c r="AM431" s="1017" t="str">
        <f t="shared" si="241"/>
        <v>2h00</v>
      </c>
      <c r="AN431" s="258" t="str">
        <f t="shared" si="241"/>
        <v/>
      </c>
    </row>
    <row r="432" spans="1:247" s="1760" customFormat="1" ht="54" customHeight="1" x14ac:dyDescent="0.25">
      <c r="A432" s="1745" t="s">
        <v>632</v>
      </c>
      <c r="B432" s="754" t="s">
        <v>1078</v>
      </c>
      <c r="C432" s="1746" t="s">
        <v>1079</v>
      </c>
      <c r="D432" s="754" t="s">
        <v>1080</v>
      </c>
      <c r="E432" s="754" t="s">
        <v>50</v>
      </c>
      <c r="F432" s="2407" t="s">
        <v>801</v>
      </c>
      <c r="G432" s="2269" t="s">
        <v>286</v>
      </c>
      <c r="H432" s="2408"/>
      <c r="I432" s="2409" t="s">
        <v>52</v>
      </c>
      <c r="J432" s="2409" t="s">
        <v>52</v>
      </c>
      <c r="K432" s="2479" t="s">
        <v>288</v>
      </c>
      <c r="L432" s="2410" t="str">
        <f>"08"</f>
        <v>08</v>
      </c>
      <c r="M432" s="2410"/>
      <c r="N432" s="2411"/>
      <c r="O432" s="2532"/>
      <c r="P432" s="2411">
        <v>18</v>
      </c>
      <c r="Q432" s="2411"/>
      <c r="R432" s="2377"/>
      <c r="S432" s="2377"/>
      <c r="T432" s="231"/>
      <c r="U432" s="232"/>
      <c r="V432" s="2412">
        <v>1</v>
      </c>
      <c r="W432" s="757" t="s">
        <v>54</v>
      </c>
      <c r="X432" s="757"/>
      <c r="Y432" s="757"/>
      <c r="Z432" s="758">
        <v>1</v>
      </c>
      <c r="AA432" s="1756" t="s">
        <v>57</v>
      </c>
      <c r="AB432" s="1756" t="s">
        <v>55</v>
      </c>
      <c r="AC432" s="1756" t="s">
        <v>82</v>
      </c>
      <c r="AD432" s="1117"/>
      <c r="AE432" s="232" t="str">
        <f t="shared" si="240"/>
        <v/>
      </c>
      <c r="AF432" s="2413">
        <v>1</v>
      </c>
      <c r="AG432" s="757" t="s">
        <v>57</v>
      </c>
      <c r="AH432" s="757" t="s">
        <v>55</v>
      </c>
      <c r="AI432" s="757" t="s">
        <v>82</v>
      </c>
      <c r="AJ432" s="758">
        <v>1</v>
      </c>
      <c r="AK432" s="1756" t="s">
        <v>57</v>
      </c>
      <c r="AL432" s="1756" t="s">
        <v>55</v>
      </c>
      <c r="AM432" s="1756" t="s">
        <v>82</v>
      </c>
      <c r="AN432" s="1137" t="s">
        <v>1081</v>
      </c>
      <c r="AO432" s="1759"/>
      <c r="AP432" s="1759"/>
      <c r="AQ432" s="1759"/>
      <c r="AR432" s="1759"/>
      <c r="AS432" s="1759"/>
      <c r="AT432" s="1759"/>
      <c r="AU432" s="1759"/>
      <c r="AV432" s="1759"/>
      <c r="AW432" s="1759"/>
      <c r="AX432" s="1759"/>
      <c r="AY432" s="1759"/>
      <c r="AZ432" s="1759"/>
      <c r="BA432" s="1759"/>
      <c r="BB432" s="1759"/>
      <c r="BC432" s="1759"/>
      <c r="BD432" s="1759"/>
      <c r="BE432" s="1759"/>
      <c r="BF432" s="1759"/>
      <c r="BG432" s="1759"/>
      <c r="BH432" s="1759"/>
      <c r="BI432" s="1759"/>
      <c r="BJ432" s="1759"/>
      <c r="BK432" s="1759"/>
      <c r="BL432" s="1759"/>
      <c r="BM432" s="1759"/>
      <c r="BN432" s="1759"/>
      <c r="BO432" s="1759"/>
      <c r="BP432" s="1759"/>
      <c r="BQ432" s="1759"/>
      <c r="BR432" s="1759"/>
      <c r="BS432" s="1759"/>
      <c r="BT432" s="1759"/>
      <c r="BU432" s="1759"/>
      <c r="BV432" s="1759"/>
      <c r="BW432" s="1759"/>
      <c r="BX432" s="1759"/>
      <c r="BY432" s="1759"/>
      <c r="BZ432" s="1759"/>
      <c r="CA432" s="1759"/>
      <c r="CB432" s="1759"/>
      <c r="CC432" s="1759"/>
      <c r="CD432" s="1759"/>
      <c r="CE432" s="1759"/>
      <c r="CF432" s="1759"/>
      <c r="CG432" s="1759"/>
      <c r="CH432" s="1759"/>
      <c r="CI432" s="1759"/>
      <c r="CJ432" s="1759"/>
      <c r="CK432" s="1759"/>
      <c r="CL432" s="1759"/>
      <c r="CM432" s="1759"/>
      <c r="CN432" s="1759"/>
      <c r="CO432" s="1759"/>
      <c r="CP432" s="1759"/>
      <c r="CQ432" s="1759"/>
      <c r="CR432" s="1759"/>
      <c r="CS432" s="1759"/>
      <c r="CT432" s="1759"/>
      <c r="CU432" s="1759"/>
      <c r="CV432" s="1759"/>
      <c r="CW432" s="1759"/>
      <c r="CX432" s="1759"/>
      <c r="CY432" s="1759"/>
      <c r="CZ432" s="1759"/>
      <c r="DA432" s="1759"/>
      <c r="DB432" s="1759"/>
      <c r="DC432" s="1759"/>
      <c r="DD432" s="1759"/>
      <c r="DE432" s="1759"/>
      <c r="DF432" s="1759"/>
      <c r="DG432" s="1759"/>
      <c r="DH432" s="1759"/>
      <c r="DI432" s="1759"/>
      <c r="DJ432" s="1759"/>
      <c r="DK432" s="1759"/>
      <c r="DL432" s="1759"/>
      <c r="DM432" s="1759"/>
      <c r="DN432" s="1759"/>
      <c r="DO432" s="1759"/>
      <c r="DP432" s="1759"/>
      <c r="DQ432" s="1759"/>
      <c r="DR432" s="1759"/>
      <c r="DS432" s="1759"/>
      <c r="DT432" s="1759"/>
      <c r="DU432" s="1759"/>
      <c r="DV432" s="1759"/>
      <c r="DW432" s="1759"/>
      <c r="DX432" s="1759"/>
      <c r="DY432" s="1759"/>
      <c r="DZ432" s="1759"/>
      <c r="EA432" s="1759"/>
      <c r="EB432" s="1759"/>
      <c r="EC432" s="1759"/>
      <c r="ED432" s="1759"/>
      <c r="EE432" s="1759"/>
      <c r="EF432" s="1759"/>
      <c r="EG432" s="1759"/>
      <c r="EH432" s="1759"/>
      <c r="EI432" s="1759"/>
      <c r="EJ432" s="1759"/>
      <c r="EK432" s="1759"/>
      <c r="EL432" s="1759"/>
      <c r="EM432" s="1759"/>
      <c r="EN432" s="1759"/>
      <c r="EO432" s="1759"/>
      <c r="EP432" s="1759"/>
      <c r="EQ432" s="1759"/>
      <c r="ER432" s="1759"/>
      <c r="ES432" s="1759"/>
      <c r="ET432" s="1759"/>
      <c r="EU432" s="1759"/>
      <c r="EV432" s="1759"/>
      <c r="EW432" s="1759"/>
      <c r="EX432" s="1759"/>
      <c r="EY432" s="1759"/>
      <c r="EZ432" s="1759"/>
      <c r="FA432" s="1759"/>
      <c r="FB432" s="1759"/>
      <c r="FC432" s="1759"/>
      <c r="FD432" s="1759"/>
      <c r="FE432" s="1759"/>
      <c r="FF432" s="1759"/>
      <c r="FG432" s="1759"/>
      <c r="FH432" s="1759"/>
      <c r="FI432" s="1759"/>
      <c r="FJ432" s="1759"/>
      <c r="FK432" s="1759"/>
      <c r="FL432" s="1759"/>
      <c r="FM432" s="1759"/>
      <c r="FN432" s="1759"/>
      <c r="FO432" s="1759"/>
      <c r="FP432" s="1759"/>
      <c r="FQ432" s="1759"/>
      <c r="FR432" s="1759"/>
      <c r="FS432" s="1759"/>
      <c r="FT432" s="1759"/>
      <c r="FU432" s="1759"/>
      <c r="FV432" s="1759"/>
      <c r="FW432" s="1759"/>
      <c r="FX432" s="1759"/>
      <c r="FY432" s="1759"/>
      <c r="FZ432" s="1759"/>
      <c r="GA432" s="1759"/>
      <c r="GB432" s="1759"/>
      <c r="GC432" s="1759"/>
      <c r="GD432" s="1759"/>
      <c r="GE432" s="1759"/>
      <c r="GF432" s="1759"/>
      <c r="GG432" s="1759"/>
      <c r="GH432" s="1759"/>
      <c r="GI432" s="1759"/>
      <c r="GJ432" s="1759"/>
      <c r="GK432" s="1759"/>
      <c r="GL432" s="1759"/>
      <c r="GM432" s="1759"/>
      <c r="GN432" s="1759"/>
      <c r="GO432" s="1759"/>
      <c r="GP432" s="1759"/>
      <c r="GQ432" s="1759"/>
      <c r="GR432" s="1759"/>
      <c r="GS432" s="1759"/>
      <c r="GT432" s="1759"/>
      <c r="GU432" s="1759"/>
      <c r="GV432" s="1759"/>
      <c r="GW432" s="1759"/>
      <c r="GX432" s="1759"/>
      <c r="GY432" s="1759"/>
      <c r="GZ432" s="1759"/>
      <c r="HA432" s="1759"/>
      <c r="HB432" s="1759"/>
      <c r="HC432" s="1759"/>
      <c r="HD432" s="1759"/>
      <c r="HE432" s="1759"/>
      <c r="HF432" s="1759"/>
      <c r="HG432" s="1759"/>
      <c r="HH432" s="1759"/>
      <c r="HI432" s="1759"/>
      <c r="HJ432" s="1759"/>
      <c r="HK432" s="1759"/>
      <c r="HL432" s="1759"/>
      <c r="HM432" s="1759"/>
      <c r="HN432" s="1759"/>
      <c r="HO432" s="1759"/>
      <c r="HP432" s="1759"/>
      <c r="HQ432" s="1759"/>
      <c r="HR432" s="1759"/>
      <c r="HS432" s="1759"/>
      <c r="HT432" s="1759"/>
      <c r="HU432" s="1759"/>
      <c r="HV432" s="1759"/>
      <c r="HW432" s="1759"/>
      <c r="HX432" s="1759"/>
      <c r="HY432" s="1759"/>
      <c r="HZ432" s="1759"/>
      <c r="IA432" s="1759"/>
      <c r="IB432" s="1759"/>
      <c r="IC432" s="1759"/>
      <c r="ID432" s="1759"/>
      <c r="IE432" s="1759"/>
      <c r="IF432" s="1759"/>
      <c r="IG432" s="1759"/>
      <c r="IH432" s="1759"/>
      <c r="II432" s="1759"/>
      <c r="IJ432" s="1759"/>
      <c r="IK432" s="1759"/>
      <c r="IL432" s="1759"/>
      <c r="IM432" s="1759"/>
    </row>
    <row r="433" spans="1:247" ht="30.75" customHeight="1" x14ac:dyDescent="0.25">
      <c r="A433" s="1429" t="s">
        <v>1082</v>
      </c>
      <c r="B433" s="1429" t="s">
        <v>1083</v>
      </c>
      <c r="C433" s="310" t="s">
        <v>806</v>
      </c>
      <c r="D433" s="2439" t="s">
        <v>1084</v>
      </c>
      <c r="E433" s="2440" t="s">
        <v>144</v>
      </c>
      <c r="F433" s="2440"/>
      <c r="G433" s="2441"/>
      <c r="H433" s="2442"/>
      <c r="I433" s="2443">
        <f>+I436+I437+I438</f>
        <v>6</v>
      </c>
      <c r="J433" s="2443">
        <f>+J436+J437+J438</f>
        <v>6</v>
      </c>
      <c r="K433" s="2444"/>
      <c r="L433" s="2444"/>
      <c r="M433" s="2246"/>
      <c r="N433" s="2247"/>
      <c r="O433" s="2518"/>
      <c r="P433" s="2247"/>
      <c r="Q433" s="2247"/>
      <c r="R433" s="2247"/>
      <c r="S433" s="2247"/>
      <c r="T433" s="317"/>
      <c r="U433" s="318"/>
      <c r="V433" s="2248"/>
      <c r="W433" s="2248"/>
      <c r="X433" s="2249"/>
      <c r="Y433" s="2250"/>
      <c r="Z433" s="2249"/>
      <c r="AA433" s="2249"/>
      <c r="AB433" s="2249"/>
      <c r="AC433" s="2249"/>
      <c r="AD433" s="324"/>
      <c r="AE433" s="325"/>
      <c r="AF433" s="2249"/>
      <c r="AG433" s="2249"/>
      <c r="AH433" s="2249"/>
      <c r="AI433" s="2249"/>
      <c r="AJ433" s="2249"/>
      <c r="AK433" s="2249"/>
      <c r="AL433" s="2249"/>
      <c r="AM433" s="2249"/>
      <c r="AN433" s="2251"/>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row>
    <row r="434" spans="1:247" s="1375" customFormat="1" ht="49.5" customHeight="1" x14ac:dyDescent="0.25">
      <c r="A434" s="2445" t="s">
        <v>1085</v>
      </c>
      <c r="B434" s="2445" t="s">
        <v>1086</v>
      </c>
      <c r="C434" s="2422" t="s">
        <v>1087</v>
      </c>
      <c r="D434" s="2464"/>
      <c r="E434" s="2421" t="s">
        <v>118</v>
      </c>
      <c r="F434" s="2422" t="s">
        <v>1020</v>
      </c>
      <c r="G434" s="2420" t="s">
        <v>51</v>
      </c>
      <c r="H434" s="2423"/>
      <c r="I434" s="2420"/>
      <c r="J434" s="2420"/>
      <c r="K434" s="1363" t="s">
        <v>215</v>
      </c>
      <c r="L434" s="1363"/>
      <c r="M434" s="1363"/>
      <c r="N434" s="1357"/>
      <c r="O434" s="2535"/>
      <c r="P434" s="1357"/>
      <c r="Q434" s="1357"/>
      <c r="R434" s="2424"/>
      <c r="S434" s="2424"/>
      <c r="T434" s="1365"/>
      <c r="U434" s="1366"/>
      <c r="V434" s="2425"/>
      <c r="W434" s="1368"/>
      <c r="X434" s="1368"/>
      <c r="Y434" s="1368"/>
      <c r="Z434" s="1369"/>
      <c r="AA434" s="1368"/>
      <c r="AB434" s="1368"/>
      <c r="AC434" s="1368"/>
      <c r="AD434" s="1371"/>
      <c r="AE434" s="1372"/>
      <c r="AF434" s="1369"/>
      <c r="AG434" s="1368"/>
      <c r="AH434" s="1368"/>
      <c r="AI434" s="1368"/>
      <c r="AJ434" s="1369"/>
      <c r="AK434" s="1368"/>
      <c r="AL434" s="1368"/>
      <c r="AM434" s="1368"/>
      <c r="AN434" s="1373"/>
      <c r="AO434" s="1374"/>
      <c r="AP434" s="1374"/>
      <c r="AQ434" s="1374"/>
      <c r="AR434" s="1374"/>
      <c r="AS434" s="1374"/>
      <c r="AT434" s="1374"/>
      <c r="AU434" s="1374"/>
      <c r="AV434" s="1374"/>
      <c r="AW434" s="1374"/>
      <c r="AX434" s="1374"/>
      <c r="AY434" s="1374"/>
      <c r="AZ434" s="1374"/>
      <c r="BA434" s="1374"/>
      <c r="BB434" s="1374"/>
      <c r="BC434" s="1374"/>
      <c r="BD434" s="1374"/>
      <c r="BE434" s="1374"/>
      <c r="BF434" s="1374"/>
      <c r="BG434" s="1374"/>
      <c r="BH434" s="1374"/>
      <c r="BI434" s="1374"/>
      <c r="BJ434" s="1374"/>
      <c r="BK434" s="1374"/>
      <c r="BL434" s="1374"/>
      <c r="BM434" s="1374"/>
      <c r="BN434" s="1374"/>
      <c r="BO434" s="1374"/>
      <c r="BP434" s="1374"/>
      <c r="BQ434" s="1374"/>
      <c r="BR434" s="1374"/>
      <c r="BS434" s="1374"/>
      <c r="BT434" s="1374"/>
      <c r="BU434" s="1374"/>
      <c r="BV434" s="1374"/>
      <c r="BW434" s="1374"/>
      <c r="BX434" s="1374"/>
      <c r="BY434" s="1374"/>
      <c r="BZ434" s="1374"/>
      <c r="CA434" s="1374"/>
      <c r="CB434" s="1374"/>
      <c r="CC434" s="1374"/>
      <c r="CD434" s="1374"/>
      <c r="CE434" s="1374"/>
      <c r="CF434" s="1374"/>
      <c r="CG434" s="1374"/>
      <c r="CH434" s="1374"/>
      <c r="CI434" s="1374"/>
      <c r="CJ434" s="1374"/>
      <c r="CK434" s="1374"/>
      <c r="CL434" s="1374"/>
      <c r="CM434" s="1374"/>
      <c r="CN434" s="1374"/>
      <c r="CO434" s="1374"/>
      <c r="CP434" s="1374"/>
      <c r="CQ434" s="1374"/>
      <c r="CR434" s="1374"/>
      <c r="CS434" s="1374"/>
      <c r="CT434" s="1374"/>
      <c r="CU434" s="1374"/>
      <c r="CV434" s="1374"/>
      <c r="CW434" s="1374"/>
      <c r="CX434" s="1374"/>
      <c r="CY434" s="1374"/>
      <c r="CZ434" s="1374"/>
      <c r="DA434" s="1374"/>
      <c r="DB434" s="1374"/>
      <c r="DC434" s="1374"/>
      <c r="DD434" s="1374"/>
      <c r="DE434" s="1374"/>
      <c r="DF434" s="1374"/>
      <c r="DG434" s="1374"/>
      <c r="DH434" s="1374"/>
      <c r="DI434" s="1374"/>
      <c r="DJ434" s="1374"/>
      <c r="DK434" s="1374"/>
      <c r="DL434" s="1374"/>
      <c r="DM434" s="1374"/>
      <c r="DN434" s="1374"/>
      <c r="DO434" s="1374"/>
      <c r="DP434" s="1374"/>
      <c r="DQ434" s="1374"/>
      <c r="DR434" s="1374"/>
      <c r="DS434" s="1374"/>
      <c r="DT434" s="1374"/>
      <c r="DU434" s="1374"/>
      <c r="DV434" s="1374"/>
      <c r="DW434" s="1374"/>
      <c r="DX434" s="1374"/>
      <c r="DY434" s="1374"/>
      <c r="DZ434" s="1374"/>
      <c r="EA434" s="1374"/>
      <c r="EB434" s="1374"/>
      <c r="EC434" s="1374"/>
      <c r="ED434" s="1374"/>
      <c r="EE434" s="1374"/>
      <c r="EF434" s="1374"/>
      <c r="EG434" s="1374"/>
      <c r="EH434" s="1374"/>
      <c r="EI434" s="1374"/>
      <c r="EJ434" s="1374"/>
      <c r="EK434" s="1374"/>
      <c r="EL434" s="1374"/>
      <c r="EM434" s="1374"/>
      <c r="EN434" s="1374"/>
      <c r="EO434" s="1374"/>
      <c r="EP434" s="1374"/>
      <c r="EQ434" s="1374"/>
      <c r="ER434" s="1374"/>
      <c r="ES434" s="1374"/>
      <c r="ET434" s="1374"/>
      <c r="EU434" s="1374"/>
      <c r="EV434" s="1374"/>
      <c r="EW434" s="1374"/>
      <c r="EX434" s="1374"/>
      <c r="EY434" s="1374"/>
      <c r="EZ434" s="1374"/>
      <c r="FA434" s="1374"/>
      <c r="FB434" s="1374"/>
      <c r="FC434" s="1374"/>
      <c r="FD434" s="1374"/>
      <c r="FE434" s="1374"/>
      <c r="FF434" s="1374"/>
      <c r="FG434" s="1374"/>
      <c r="FH434" s="1374"/>
      <c r="FI434" s="1374"/>
      <c r="FJ434" s="1374"/>
      <c r="FK434" s="1374"/>
      <c r="FL434" s="1374"/>
      <c r="FM434" s="1374"/>
      <c r="FN434" s="1374"/>
      <c r="FO434" s="1374"/>
      <c r="FP434" s="1374"/>
      <c r="FQ434" s="1374"/>
      <c r="FR434" s="1374"/>
      <c r="FS434" s="1374"/>
      <c r="FT434" s="1374"/>
      <c r="FU434" s="1374"/>
      <c r="FV434" s="1374"/>
      <c r="FW434" s="1374"/>
      <c r="FX434" s="1374"/>
      <c r="FY434" s="1374"/>
      <c r="FZ434" s="1374"/>
      <c r="GA434" s="1374"/>
      <c r="GB434" s="1374"/>
      <c r="GC434" s="1374"/>
      <c r="GD434" s="1374"/>
      <c r="GE434" s="1374"/>
      <c r="GF434" s="1374"/>
      <c r="GG434" s="1374"/>
      <c r="GH434" s="1374"/>
      <c r="GI434" s="1374"/>
      <c r="GJ434" s="1374"/>
      <c r="GK434" s="1374"/>
      <c r="GL434" s="1374"/>
      <c r="GM434" s="1374"/>
      <c r="GN434" s="1374"/>
      <c r="GO434" s="1374"/>
      <c r="GP434" s="1374"/>
      <c r="GQ434" s="1374"/>
      <c r="GR434" s="1374"/>
      <c r="GS434" s="1374"/>
      <c r="GT434" s="1374"/>
      <c r="GU434" s="1374"/>
      <c r="GV434" s="1374"/>
      <c r="GW434" s="1374"/>
      <c r="GX434" s="1374"/>
      <c r="GY434" s="1374"/>
      <c r="GZ434" s="1374"/>
      <c r="HA434" s="1374"/>
      <c r="HB434" s="1374"/>
      <c r="HC434" s="1374"/>
      <c r="HD434" s="1374"/>
      <c r="HE434" s="1374"/>
      <c r="HF434" s="1374"/>
      <c r="HG434" s="1374"/>
      <c r="HH434" s="1374"/>
      <c r="HI434" s="1374"/>
      <c r="HJ434" s="1374"/>
      <c r="HK434" s="1374"/>
      <c r="HL434" s="1374"/>
      <c r="HM434" s="1374"/>
      <c r="HN434" s="1374"/>
      <c r="HO434" s="1374"/>
      <c r="HP434" s="1374"/>
      <c r="HQ434" s="1374"/>
      <c r="HR434" s="1374"/>
      <c r="HS434" s="1374"/>
      <c r="HT434" s="1374"/>
      <c r="HU434" s="1374"/>
      <c r="HV434" s="1374"/>
      <c r="HW434" s="1374"/>
      <c r="HX434" s="1374"/>
      <c r="HY434" s="1374"/>
      <c r="HZ434" s="1374"/>
      <c r="IA434" s="1374"/>
      <c r="IB434" s="1374"/>
      <c r="IC434" s="1374"/>
      <c r="ID434" s="1374"/>
      <c r="IE434" s="1374"/>
      <c r="IF434" s="1374"/>
      <c r="IG434" s="1374"/>
      <c r="IH434" s="1374"/>
      <c r="II434" s="1374"/>
      <c r="IJ434" s="1374"/>
      <c r="IK434" s="1374"/>
      <c r="IL434" s="1374"/>
      <c r="IM434" s="1374"/>
    </row>
    <row r="435" spans="1:247" ht="27.75" customHeight="1" x14ac:dyDescent="0.25">
      <c r="A435" s="1417" t="s">
        <v>1088</v>
      </c>
      <c r="B435" s="1417" t="s">
        <v>1089</v>
      </c>
      <c r="C435" s="1418" t="s">
        <v>1090</v>
      </c>
      <c r="D435" s="2219"/>
      <c r="E435" s="2433" t="s">
        <v>118</v>
      </c>
      <c r="F435" s="2434"/>
      <c r="G435" s="2219" t="s">
        <v>51</v>
      </c>
      <c r="H435" s="2436"/>
      <c r="I435" s="2224"/>
      <c r="J435" s="2224"/>
      <c r="K435" s="2437"/>
      <c r="L435" s="2437"/>
      <c r="M435" s="2224"/>
      <c r="N435" s="211"/>
      <c r="O435" s="2526"/>
      <c r="P435" s="211"/>
      <c r="Q435" s="211"/>
      <c r="R435" s="211"/>
      <c r="S435" s="211"/>
      <c r="T435" s="213"/>
      <c r="U435" s="214"/>
      <c r="V435" s="211"/>
      <c r="W435" s="211"/>
      <c r="X435" s="211"/>
      <c r="Y435" s="211"/>
      <c r="Z435" s="211"/>
      <c r="AA435" s="211"/>
      <c r="AB435" s="211"/>
      <c r="AC435" s="211"/>
      <c r="AD435" s="213"/>
      <c r="AE435" s="214"/>
      <c r="AF435" s="211"/>
      <c r="AG435" s="211"/>
      <c r="AH435" s="211"/>
      <c r="AI435" s="211"/>
      <c r="AJ435" s="211"/>
      <c r="AK435" s="211"/>
      <c r="AL435" s="211"/>
      <c r="AM435" s="211"/>
      <c r="AN435" s="211"/>
      <c r="HK435" s="2"/>
      <c r="HL435" s="2"/>
      <c r="HM435" s="2"/>
      <c r="HN435" s="2"/>
      <c r="HO435" s="2"/>
      <c r="HP435" s="2"/>
      <c r="HQ435" s="2"/>
      <c r="HR435" s="2"/>
      <c r="HS435" s="2"/>
    </row>
    <row r="436" spans="1:247" ht="53.25" customHeight="1" x14ac:dyDescent="0.25">
      <c r="A436" s="2344"/>
      <c r="B436" s="2293" t="s">
        <v>1007</v>
      </c>
      <c r="C436" s="2480" t="s">
        <v>1008</v>
      </c>
      <c r="D436" s="2213" t="s">
        <v>1091</v>
      </c>
      <c r="E436" s="2227" t="s">
        <v>149</v>
      </c>
      <c r="F436" s="2227"/>
      <c r="G436" s="2227" t="s">
        <v>51</v>
      </c>
      <c r="H436" s="2324"/>
      <c r="I436" s="254" t="s">
        <v>52</v>
      </c>
      <c r="J436" s="2146">
        <v>2</v>
      </c>
      <c r="K436" s="1479" t="s">
        <v>133</v>
      </c>
      <c r="L436" s="254">
        <v>14</v>
      </c>
      <c r="M436" s="254"/>
      <c r="N436" s="2572"/>
      <c r="O436" s="2569"/>
      <c r="P436" s="255">
        <v>18</v>
      </c>
      <c r="Q436" s="255"/>
      <c r="R436" s="2230"/>
      <c r="S436" s="2230"/>
      <c r="T436" s="231"/>
      <c r="U436" s="232"/>
      <c r="V436" s="398" t="s">
        <v>258</v>
      </c>
      <c r="W436" s="291" t="s">
        <v>112</v>
      </c>
      <c r="X436" s="291" t="s">
        <v>67</v>
      </c>
      <c r="Y436" s="291" t="s">
        <v>237</v>
      </c>
      <c r="Z436" s="292">
        <v>1</v>
      </c>
      <c r="AA436" s="293" t="s">
        <v>57</v>
      </c>
      <c r="AB436" s="293" t="s">
        <v>67</v>
      </c>
      <c r="AC436" s="293" t="s">
        <v>237</v>
      </c>
      <c r="AD436" s="231"/>
      <c r="AE436" s="232" t="str">
        <f t="shared" ref="AE436:AE437" si="244">IF(AD436="","",+AD436)</f>
        <v/>
      </c>
      <c r="AF436" s="398">
        <v>1</v>
      </c>
      <c r="AG436" s="291" t="s">
        <v>57</v>
      </c>
      <c r="AH436" s="291" t="s">
        <v>67</v>
      </c>
      <c r="AI436" s="291" t="s">
        <v>237</v>
      </c>
      <c r="AJ436" s="292">
        <v>1</v>
      </c>
      <c r="AK436" s="293" t="s">
        <v>57</v>
      </c>
      <c r="AL436" s="293" t="s">
        <v>67</v>
      </c>
      <c r="AM436" s="293" t="s">
        <v>237</v>
      </c>
      <c r="AN436" s="258" t="s">
        <v>1010</v>
      </c>
    </row>
    <row r="437" spans="1:247" ht="53.25" customHeight="1" x14ac:dyDescent="0.25">
      <c r="A437" s="2344"/>
      <c r="B437" s="2293" t="s">
        <v>1011</v>
      </c>
      <c r="C437" s="2480" t="s">
        <v>1012</v>
      </c>
      <c r="D437" s="2213" t="s">
        <v>1013</v>
      </c>
      <c r="E437" s="2227" t="s">
        <v>149</v>
      </c>
      <c r="F437" s="2227"/>
      <c r="G437" s="2227" t="s">
        <v>51</v>
      </c>
      <c r="H437" s="2324"/>
      <c r="I437" s="254" t="s">
        <v>52</v>
      </c>
      <c r="J437" s="2146">
        <v>2</v>
      </c>
      <c r="K437" s="1479" t="s">
        <v>215</v>
      </c>
      <c r="L437" s="254">
        <v>14</v>
      </c>
      <c r="M437" s="254"/>
      <c r="N437" s="2572"/>
      <c r="O437" s="2569"/>
      <c r="P437" s="255">
        <v>18</v>
      </c>
      <c r="Q437" s="255"/>
      <c r="R437" s="2230"/>
      <c r="S437" s="2230"/>
      <c r="T437" s="231"/>
      <c r="U437" s="232"/>
      <c r="V437" s="398">
        <v>1</v>
      </c>
      <c r="W437" s="291" t="s">
        <v>54</v>
      </c>
      <c r="X437" s="697" t="s">
        <v>67</v>
      </c>
      <c r="Y437" s="291"/>
      <c r="Z437" s="292">
        <v>1</v>
      </c>
      <c r="AA437" s="293" t="s">
        <v>57</v>
      </c>
      <c r="AB437" s="2638" t="s">
        <v>67</v>
      </c>
      <c r="AC437" s="2638" t="s">
        <v>237</v>
      </c>
      <c r="AD437" s="231"/>
      <c r="AE437" s="232" t="str">
        <f t="shared" si="244"/>
        <v/>
      </c>
      <c r="AF437" s="398">
        <v>1</v>
      </c>
      <c r="AG437" s="291" t="s">
        <v>57</v>
      </c>
      <c r="AH437" s="2638" t="s">
        <v>67</v>
      </c>
      <c r="AI437" s="2638" t="s">
        <v>237</v>
      </c>
      <c r="AJ437" s="292">
        <v>1</v>
      </c>
      <c r="AK437" s="293" t="s">
        <v>57</v>
      </c>
      <c r="AL437" s="2638" t="s">
        <v>67</v>
      </c>
      <c r="AM437" s="2638" t="s">
        <v>237</v>
      </c>
      <c r="AN437" s="258" t="s">
        <v>1015</v>
      </c>
    </row>
    <row r="438" spans="1:247" ht="53.25" customHeight="1" x14ac:dyDescent="0.25">
      <c r="A438" s="2344"/>
      <c r="B438" s="2293" t="s">
        <v>1092</v>
      </c>
      <c r="C438" s="2253" t="s">
        <v>1093</v>
      </c>
      <c r="D438" s="2213" t="s">
        <v>1094</v>
      </c>
      <c r="E438" s="2227" t="s">
        <v>149</v>
      </c>
      <c r="F438" s="2227"/>
      <c r="G438" s="2227" t="s">
        <v>51</v>
      </c>
      <c r="H438" s="2324"/>
      <c r="I438" s="254" t="s">
        <v>52</v>
      </c>
      <c r="J438" s="2146">
        <v>2</v>
      </c>
      <c r="K438" s="1479" t="s">
        <v>814</v>
      </c>
      <c r="L438" s="254">
        <v>14</v>
      </c>
      <c r="M438" s="254"/>
      <c r="N438" s="2572"/>
      <c r="O438" s="2569"/>
      <c r="P438" s="255">
        <v>18</v>
      </c>
      <c r="Q438" s="255"/>
      <c r="R438" s="2230"/>
      <c r="S438" s="2230"/>
      <c r="T438" s="231"/>
      <c r="U438" s="232"/>
      <c r="V438" s="398">
        <v>1</v>
      </c>
      <c r="W438" s="291" t="s">
        <v>54</v>
      </c>
      <c r="X438" s="291" t="s">
        <v>140</v>
      </c>
      <c r="Y438" s="291" t="s">
        <v>876</v>
      </c>
      <c r="Z438" s="292">
        <v>1</v>
      </c>
      <c r="AA438" s="293" t="s">
        <v>57</v>
      </c>
      <c r="AB438" s="293" t="s">
        <v>55</v>
      </c>
      <c r="AC438" s="293" t="s">
        <v>76</v>
      </c>
      <c r="AD438" s="231"/>
      <c r="AE438" s="232" t="str">
        <f>IF(AD438="","",+AD438)</f>
        <v/>
      </c>
      <c r="AF438" s="398">
        <v>1</v>
      </c>
      <c r="AG438" s="291" t="s">
        <v>57</v>
      </c>
      <c r="AH438" s="291" t="s">
        <v>55</v>
      </c>
      <c r="AI438" s="291" t="s">
        <v>76</v>
      </c>
      <c r="AJ438" s="292">
        <v>1</v>
      </c>
      <c r="AK438" s="293" t="s">
        <v>57</v>
      </c>
      <c r="AL438" s="293" t="s">
        <v>55</v>
      </c>
      <c r="AM438" s="293" t="s">
        <v>76</v>
      </c>
      <c r="AN438" s="258" t="s">
        <v>1095</v>
      </c>
    </row>
    <row r="439" spans="1:247" ht="30.75" customHeight="1" x14ac:dyDescent="0.25">
      <c r="A439" s="1429" t="s">
        <v>1096</v>
      </c>
      <c r="B439" s="1429" t="s">
        <v>1097</v>
      </c>
      <c r="C439" s="1449" t="s">
        <v>818</v>
      </c>
      <c r="D439" s="2439" t="s">
        <v>1098</v>
      </c>
      <c r="E439" s="2440" t="s">
        <v>144</v>
      </c>
      <c r="F439" s="2440"/>
      <c r="G439" s="2441"/>
      <c r="H439" s="2442"/>
      <c r="I439" s="2443">
        <f>+I442+I443</f>
        <v>6</v>
      </c>
      <c r="J439" s="2443">
        <f>+J442+J443</f>
        <v>6</v>
      </c>
      <c r="K439" s="2444"/>
      <c r="L439" s="2444"/>
      <c r="M439" s="2246"/>
      <c r="N439" s="2247"/>
      <c r="O439" s="2518"/>
      <c r="P439" s="2247"/>
      <c r="Q439" s="2247"/>
      <c r="R439" s="2247"/>
      <c r="S439" s="2247"/>
      <c r="T439" s="317"/>
      <c r="U439" s="318"/>
      <c r="V439" s="2248"/>
      <c r="W439" s="2248"/>
      <c r="X439" s="2249"/>
      <c r="Y439" s="2250"/>
      <c r="Z439" s="2249"/>
      <c r="AA439" s="2249"/>
      <c r="AB439" s="2249"/>
      <c r="AC439" s="2249"/>
      <c r="AD439" s="324"/>
      <c r="AE439" s="325"/>
      <c r="AF439" s="2249"/>
      <c r="AG439" s="2249"/>
      <c r="AH439" s="2249"/>
      <c r="AI439" s="2249"/>
      <c r="AJ439" s="2249"/>
      <c r="AK439" s="2249"/>
      <c r="AL439" s="2249"/>
      <c r="AM439" s="2249"/>
      <c r="AN439" s="2251"/>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row>
    <row r="440" spans="1:247" s="1375" customFormat="1" ht="49.5" customHeight="1" x14ac:dyDescent="0.25">
      <c r="A440" s="2445" t="s">
        <v>1099</v>
      </c>
      <c r="B440" s="2445" t="s">
        <v>1100</v>
      </c>
      <c r="C440" s="2422" t="s">
        <v>924</v>
      </c>
      <c r="D440" s="2464"/>
      <c r="E440" s="2421" t="s">
        <v>118</v>
      </c>
      <c r="F440" s="2422" t="s">
        <v>1020</v>
      </c>
      <c r="G440" s="2420" t="s">
        <v>51</v>
      </c>
      <c r="H440" s="2423"/>
      <c r="I440" s="2420"/>
      <c r="J440" s="2420"/>
      <c r="K440" s="1363" t="s">
        <v>215</v>
      </c>
      <c r="L440" s="1363"/>
      <c r="M440" s="1363"/>
      <c r="N440" s="1357"/>
      <c r="O440" s="2535"/>
      <c r="P440" s="1357"/>
      <c r="Q440" s="1357"/>
      <c r="R440" s="2424"/>
      <c r="S440" s="2424"/>
      <c r="T440" s="1365"/>
      <c r="U440" s="1366"/>
      <c r="V440" s="2425"/>
      <c r="W440" s="1368"/>
      <c r="X440" s="1368"/>
      <c r="Y440" s="1368"/>
      <c r="Z440" s="1369"/>
      <c r="AA440" s="1368"/>
      <c r="AB440" s="1368"/>
      <c r="AC440" s="1368"/>
      <c r="AD440" s="1371"/>
      <c r="AE440" s="1372"/>
      <c r="AF440" s="1369"/>
      <c r="AG440" s="1368"/>
      <c r="AH440" s="1368"/>
      <c r="AI440" s="1368"/>
      <c r="AJ440" s="1369"/>
      <c r="AK440" s="1368"/>
      <c r="AL440" s="1368"/>
      <c r="AM440" s="1368"/>
      <c r="AN440" s="1373"/>
      <c r="AO440" s="1374"/>
      <c r="AP440" s="1374"/>
      <c r="AQ440" s="1374"/>
      <c r="AR440" s="1374"/>
      <c r="AS440" s="1374"/>
      <c r="AT440" s="1374"/>
      <c r="AU440" s="1374"/>
      <c r="AV440" s="1374"/>
      <c r="AW440" s="1374"/>
      <c r="AX440" s="1374"/>
      <c r="AY440" s="1374"/>
      <c r="AZ440" s="1374"/>
      <c r="BA440" s="1374"/>
      <c r="BB440" s="1374"/>
      <c r="BC440" s="1374"/>
      <c r="BD440" s="1374"/>
      <c r="BE440" s="1374"/>
      <c r="BF440" s="1374"/>
      <c r="BG440" s="1374"/>
      <c r="BH440" s="1374"/>
      <c r="BI440" s="1374"/>
      <c r="BJ440" s="1374"/>
      <c r="BK440" s="1374"/>
      <c r="BL440" s="1374"/>
      <c r="BM440" s="1374"/>
      <c r="BN440" s="1374"/>
      <c r="BO440" s="1374"/>
      <c r="BP440" s="1374"/>
      <c r="BQ440" s="1374"/>
      <c r="BR440" s="1374"/>
      <c r="BS440" s="1374"/>
      <c r="BT440" s="1374"/>
      <c r="BU440" s="1374"/>
      <c r="BV440" s="1374"/>
      <c r="BW440" s="1374"/>
      <c r="BX440" s="1374"/>
      <c r="BY440" s="1374"/>
      <c r="BZ440" s="1374"/>
      <c r="CA440" s="1374"/>
      <c r="CB440" s="1374"/>
      <c r="CC440" s="1374"/>
      <c r="CD440" s="1374"/>
      <c r="CE440" s="1374"/>
      <c r="CF440" s="1374"/>
      <c r="CG440" s="1374"/>
      <c r="CH440" s="1374"/>
      <c r="CI440" s="1374"/>
      <c r="CJ440" s="1374"/>
      <c r="CK440" s="1374"/>
      <c r="CL440" s="1374"/>
      <c r="CM440" s="1374"/>
      <c r="CN440" s="1374"/>
      <c r="CO440" s="1374"/>
      <c r="CP440" s="1374"/>
      <c r="CQ440" s="1374"/>
      <c r="CR440" s="1374"/>
      <c r="CS440" s="1374"/>
      <c r="CT440" s="1374"/>
      <c r="CU440" s="1374"/>
      <c r="CV440" s="1374"/>
      <c r="CW440" s="1374"/>
      <c r="CX440" s="1374"/>
      <c r="CY440" s="1374"/>
      <c r="CZ440" s="1374"/>
      <c r="DA440" s="1374"/>
      <c r="DB440" s="1374"/>
      <c r="DC440" s="1374"/>
      <c r="DD440" s="1374"/>
      <c r="DE440" s="1374"/>
      <c r="DF440" s="1374"/>
      <c r="DG440" s="1374"/>
      <c r="DH440" s="1374"/>
      <c r="DI440" s="1374"/>
      <c r="DJ440" s="1374"/>
      <c r="DK440" s="1374"/>
      <c r="DL440" s="1374"/>
      <c r="DM440" s="1374"/>
      <c r="DN440" s="1374"/>
      <c r="DO440" s="1374"/>
      <c r="DP440" s="1374"/>
      <c r="DQ440" s="1374"/>
      <c r="DR440" s="1374"/>
      <c r="DS440" s="1374"/>
      <c r="DT440" s="1374"/>
      <c r="DU440" s="1374"/>
      <c r="DV440" s="1374"/>
      <c r="DW440" s="1374"/>
      <c r="DX440" s="1374"/>
      <c r="DY440" s="1374"/>
      <c r="DZ440" s="1374"/>
      <c r="EA440" s="1374"/>
      <c r="EB440" s="1374"/>
      <c r="EC440" s="1374"/>
      <c r="ED440" s="1374"/>
      <c r="EE440" s="1374"/>
      <c r="EF440" s="1374"/>
      <c r="EG440" s="1374"/>
      <c r="EH440" s="1374"/>
      <c r="EI440" s="1374"/>
      <c r="EJ440" s="1374"/>
      <c r="EK440" s="1374"/>
      <c r="EL440" s="1374"/>
      <c r="EM440" s="1374"/>
      <c r="EN440" s="1374"/>
      <c r="EO440" s="1374"/>
      <c r="EP440" s="1374"/>
      <c r="EQ440" s="1374"/>
      <c r="ER440" s="1374"/>
      <c r="ES440" s="1374"/>
      <c r="ET440" s="1374"/>
      <c r="EU440" s="1374"/>
      <c r="EV440" s="1374"/>
      <c r="EW440" s="1374"/>
      <c r="EX440" s="1374"/>
      <c r="EY440" s="1374"/>
      <c r="EZ440" s="1374"/>
      <c r="FA440" s="1374"/>
      <c r="FB440" s="1374"/>
      <c r="FC440" s="1374"/>
      <c r="FD440" s="1374"/>
      <c r="FE440" s="1374"/>
      <c r="FF440" s="1374"/>
      <c r="FG440" s="1374"/>
      <c r="FH440" s="1374"/>
      <c r="FI440" s="1374"/>
      <c r="FJ440" s="1374"/>
      <c r="FK440" s="1374"/>
      <c r="FL440" s="1374"/>
      <c r="FM440" s="1374"/>
      <c r="FN440" s="1374"/>
      <c r="FO440" s="1374"/>
      <c r="FP440" s="1374"/>
      <c r="FQ440" s="1374"/>
      <c r="FR440" s="1374"/>
      <c r="FS440" s="1374"/>
      <c r="FT440" s="1374"/>
      <c r="FU440" s="1374"/>
      <c r="FV440" s="1374"/>
      <c r="FW440" s="1374"/>
      <c r="FX440" s="1374"/>
      <c r="FY440" s="1374"/>
      <c r="FZ440" s="1374"/>
      <c r="GA440" s="1374"/>
      <c r="GB440" s="1374"/>
      <c r="GC440" s="1374"/>
      <c r="GD440" s="1374"/>
      <c r="GE440" s="1374"/>
      <c r="GF440" s="1374"/>
      <c r="GG440" s="1374"/>
      <c r="GH440" s="1374"/>
      <c r="GI440" s="1374"/>
      <c r="GJ440" s="1374"/>
      <c r="GK440" s="1374"/>
      <c r="GL440" s="1374"/>
      <c r="GM440" s="1374"/>
      <c r="GN440" s="1374"/>
      <c r="GO440" s="1374"/>
      <c r="GP440" s="1374"/>
      <c r="GQ440" s="1374"/>
      <c r="GR440" s="1374"/>
      <c r="GS440" s="1374"/>
      <c r="GT440" s="1374"/>
      <c r="GU440" s="1374"/>
      <c r="GV440" s="1374"/>
      <c r="GW440" s="1374"/>
      <c r="GX440" s="1374"/>
      <c r="GY440" s="1374"/>
      <c r="GZ440" s="1374"/>
      <c r="HA440" s="1374"/>
      <c r="HB440" s="1374"/>
      <c r="HC440" s="1374"/>
      <c r="HD440" s="1374"/>
      <c r="HE440" s="1374"/>
      <c r="HF440" s="1374"/>
      <c r="HG440" s="1374"/>
      <c r="HH440" s="1374"/>
      <c r="HI440" s="1374"/>
      <c r="HJ440" s="1374"/>
      <c r="HK440" s="1374"/>
      <c r="HL440" s="1374"/>
      <c r="HM440" s="1374"/>
      <c r="HN440" s="1374"/>
      <c r="HO440" s="1374"/>
      <c r="HP440" s="1374"/>
      <c r="HQ440" s="1374"/>
      <c r="HR440" s="1374"/>
      <c r="HS440" s="1374"/>
      <c r="HT440" s="1374"/>
      <c r="HU440" s="1374"/>
      <c r="HV440" s="1374"/>
      <c r="HW440" s="1374"/>
      <c r="HX440" s="1374"/>
      <c r="HY440" s="1374"/>
      <c r="HZ440" s="1374"/>
      <c r="IA440" s="1374"/>
      <c r="IB440" s="1374"/>
      <c r="IC440" s="1374"/>
      <c r="ID440" s="1374"/>
      <c r="IE440" s="1374"/>
      <c r="IF440" s="1374"/>
      <c r="IG440" s="1374"/>
      <c r="IH440" s="1374"/>
      <c r="II440" s="1374"/>
      <c r="IJ440" s="1374"/>
      <c r="IK440" s="1374"/>
      <c r="IL440" s="1374"/>
      <c r="IM440" s="1374"/>
    </row>
    <row r="441" spans="1:247" ht="25.5" x14ac:dyDescent="0.25">
      <c r="A441" s="1417" t="str">
        <f>IF(A386="","",A386)</f>
        <v>LOLA6J02</v>
      </c>
      <c r="B441" s="1417" t="str">
        <f t="shared" ref="B441:G443" si="245">IF(B386="","",B386)</f>
        <v>LLA6J70</v>
      </c>
      <c r="C441" s="1418" t="str">
        <f t="shared" si="245"/>
        <v>UE spécialisation parcours commerce international S6</v>
      </c>
      <c r="D441" s="2219" t="str">
        <f t="shared" si="245"/>
        <v/>
      </c>
      <c r="E441" s="2433" t="str">
        <f t="shared" si="245"/>
        <v>BLOC</v>
      </c>
      <c r="F441" s="2434" t="str">
        <f t="shared" si="245"/>
        <v/>
      </c>
      <c r="G441" s="2219" t="str">
        <f t="shared" si="245"/>
        <v>LEA</v>
      </c>
      <c r="H441" s="2436"/>
      <c r="I441" s="2224" t="str">
        <f t="shared" ref="I441:AN443" si="246">IF(I386="","",I386)</f>
        <v/>
      </c>
      <c r="J441" s="2224" t="str">
        <f t="shared" si="246"/>
        <v/>
      </c>
      <c r="K441" s="2437" t="str">
        <f t="shared" si="246"/>
        <v/>
      </c>
      <c r="L441" s="2437" t="str">
        <f t="shared" si="246"/>
        <v/>
      </c>
      <c r="M441" s="2224" t="str">
        <f t="shared" si="246"/>
        <v/>
      </c>
      <c r="N441" s="211" t="str">
        <f t="shared" si="246"/>
        <v/>
      </c>
      <c r="O441" s="2526"/>
      <c r="P441" s="211" t="str">
        <f t="shared" ref="P441" si="247">IF(P386="","",P386)</f>
        <v/>
      </c>
      <c r="Q441" s="211"/>
      <c r="R441" s="211" t="str">
        <f t="shared" ref="R441" si="248">IF(R386="","",R386)</f>
        <v/>
      </c>
      <c r="S441" s="211" t="str">
        <f t="shared" si="246"/>
        <v/>
      </c>
      <c r="T441" s="213"/>
      <c r="U441" s="214"/>
      <c r="V441" s="211" t="str">
        <f t="shared" si="246"/>
        <v/>
      </c>
      <c r="W441" s="211" t="str">
        <f t="shared" si="246"/>
        <v/>
      </c>
      <c r="X441" s="211" t="str">
        <f t="shared" si="246"/>
        <v/>
      </c>
      <c r="Y441" s="211" t="str">
        <f t="shared" si="246"/>
        <v/>
      </c>
      <c r="Z441" s="211" t="str">
        <f t="shared" si="246"/>
        <v/>
      </c>
      <c r="AA441" s="211" t="str">
        <f t="shared" si="246"/>
        <v/>
      </c>
      <c r="AB441" s="211" t="str">
        <f t="shared" si="246"/>
        <v/>
      </c>
      <c r="AC441" s="211" t="str">
        <f t="shared" si="246"/>
        <v/>
      </c>
      <c r="AD441" s="213"/>
      <c r="AE441" s="214"/>
      <c r="AF441" s="211" t="str">
        <f t="shared" si="246"/>
        <v/>
      </c>
      <c r="AG441" s="211" t="str">
        <f t="shared" si="246"/>
        <v/>
      </c>
      <c r="AH441" s="211" t="str">
        <f t="shared" si="246"/>
        <v/>
      </c>
      <c r="AI441" s="211" t="str">
        <f t="shared" si="246"/>
        <v/>
      </c>
      <c r="AJ441" s="211" t="str">
        <f t="shared" si="246"/>
        <v/>
      </c>
      <c r="AK441" s="211" t="str">
        <f t="shared" si="246"/>
        <v/>
      </c>
      <c r="AL441" s="211" t="str">
        <f t="shared" si="246"/>
        <v/>
      </c>
      <c r="AM441" s="211" t="str">
        <f t="shared" si="246"/>
        <v/>
      </c>
      <c r="AN441" s="211" t="str">
        <f t="shared" si="246"/>
        <v/>
      </c>
      <c r="HK441" s="2"/>
      <c r="HL441" s="2"/>
      <c r="HM441" s="2"/>
      <c r="HN441" s="2"/>
      <c r="HO441" s="2"/>
      <c r="HP441" s="2"/>
      <c r="HQ441" s="2"/>
      <c r="HR441" s="2"/>
      <c r="HS441" s="2"/>
    </row>
    <row r="442" spans="1:247" ht="63.75" x14ac:dyDescent="0.25">
      <c r="A442" s="2344" t="str">
        <f>IF(A387="","",A387)</f>
        <v/>
      </c>
      <c r="B442" s="2446" t="str">
        <f t="shared" si="245"/>
        <v>LLA6J7A</v>
      </c>
      <c r="C442" s="2447" t="str">
        <f t="shared" si="245"/>
        <v>Management interculturel</v>
      </c>
      <c r="D442" s="2213" t="str">
        <f t="shared" si="245"/>
        <v>LOL6B9R
LOL6C9H
LOL6J7C</v>
      </c>
      <c r="E442" s="2227" t="str">
        <f t="shared" si="245"/>
        <v>UE spécialisation</v>
      </c>
      <c r="F442" s="2227" t="str">
        <f t="shared" si="245"/>
        <v>L3 LLCER et LEA parc. Commerce international</v>
      </c>
      <c r="G442" s="2227" t="str">
        <f t="shared" si="245"/>
        <v>LEA</v>
      </c>
      <c r="H442" s="2324"/>
      <c r="I442" s="254" t="str">
        <f t="shared" si="246"/>
        <v>3</v>
      </c>
      <c r="J442" s="2146">
        <f t="shared" si="246"/>
        <v>3</v>
      </c>
      <c r="K442" s="1479" t="str">
        <f t="shared" si="246"/>
        <v>NOËL Isabelle</v>
      </c>
      <c r="L442" s="254" t="str">
        <f t="shared" si="246"/>
        <v>06</v>
      </c>
      <c r="M442" s="254" t="str">
        <f t="shared" si="246"/>
        <v/>
      </c>
      <c r="N442" s="2430" t="str">
        <f t="shared" si="246"/>
        <v/>
      </c>
      <c r="O442" s="2533"/>
      <c r="P442" s="627">
        <f t="shared" ref="P442" si="249">IF(P387="","",P387)</f>
        <v>20</v>
      </c>
      <c r="Q442" s="627"/>
      <c r="R442" s="2230" t="str">
        <f t="shared" ref="R442" si="250">IF(R387="","",R387)</f>
        <v/>
      </c>
      <c r="S442" s="2230" t="str">
        <f t="shared" si="246"/>
        <v/>
      </c>
      <c r="T442" s="1117" t="str">
        <f t="shared" si="246"/>
        <v/>
      </c>
      <c r="U442" s="2659" t="str">
        <f t="shared" si="246"/>
        <v/>
      </c>
      <c r="V442" s="2143">
        <f t="shared" si="246"/>
        <v>1</v>
      </c>
      <c r="W442" s="234" t="str">
        <f t="shared" si="246"/>
        <v>CC</v>
      </c>
      <c r="X442" s="234" t="str">
        <f t="shared" si="246"/>
        <v>écrit</v>
      </c>
      <c r="Y442" s="234" t="str">
        <f t="shared" si="246"/>
        <v>1h00</v>
      </c>
      <c r="Z442" s="235">
        <f t="shared" si="246"/>
        <v>1</v>
      </c>
      <c r="AA442" s="44" t="str">
        <f t="shared" si="246"/>
        <v>CT</v>
      </c>
      <c r="AB442" s="44" t="str">
        <f t="shared" si="246"/>
        <v>écrit</v>
      </c>
      <c r="AC442" s="44" t="str">
        <f t="shared" si="246"/>
        <v>1h00</v>
      </c>
      <c r="AD442" s="1117" t="str">
        <f t="shared" ref="AD442:AD443" si="251">IF(AD393="","",AD393)</f>
        <v/>
      </c>
      <c r="AE442" s="232" t="str">
        <f t="shared" ref="AE442:AE443" si="252">IF(AD442="","",+AD442)</f>
        <v/>
      </c>
      <c r="AF442" s="2143">
        <f t="shared" si="246"/>
        <v>1</v>
      </c>
      <c r="AG442" s="234" t="str">
        <f t="shared" si="246"/>
        <v>CT</v>
      </c>
      <c r="AH442" s="234" t="str">
        <f t="shared" si="246"/>
        <v>écrit</v>
      </c>
      <c r="AI442" s="234" t="str">
        <f t="shared" si="246"/>
        <v>1h00</v>
      </c>
      <c r="AJ442" s="235">
        <f t="shared" si="246"/>
        <v>1</v>
      </c>
      <c r="AK442" s="44" t="str">
        <f t="shared" si="246"/>
        <v>CT</v>
      </c>
      <c r="AL442" s="44" t="str">
        <f t="shared" si="246"/>
        <v>écrit</v>
      </c>
      <c r="AM442" s="44" t="str">
        <f t="shared" si="246"/>
        <v>1h00</v>
      </c>
      <c r="AN442" s="258" t="str">
        <f t="shared" si="246"/>
        <v>Etude des principaux concepts nécessaires à une bonne gestion des relations interpersonnelles dans un environnement interculturel :
- concepts de base de l'analyse interculturelle
- culture et pratiques managériales
- la négociation internationale</v>
      </c>
    </row>
    <row r="443" spans="1:247" ht="51" x14ac:dyDescent="0.25">
      <c r="A443" s="2344" t="str">
        <f>IF(A388="","",A388)</f>
        <v/>
      </c>
      <c r="B443" s="2446" t="str">
        <f t="shared" si="245"/>
        <v>LLA6J7B</v>
      </c>
      <c r="C443" s="2447" t="str">
        <f t="shared" si="245"/>
        <v>Droit des contrats de la Common law</v>
      </c>
      <c r="D443" s="2213" t="str">
        <f t="shared" si="245"/>
        <v>LOL6B9P
LOL6C9F
LOL6J7B</v>
      </c>
      <c r="E443" s="2227" t="str">
        <f t="shared" si="245"/>
        <v>UE spécialisation</v>
      </c>
      <c r="F443" s="2227" t="str">
        <f t="shared" si="245"/>
        <v>L3 LLCER et LEA parc. Commerce international</v>
      </c>
      <c r="G443" s="2227" t="str">
        <f t="shared" si="245"/>
        <v>LEA</v>
      </c>
      <c r="H443" s="2324"/>
      <c r="I443" s="254" t="str">
        <f t="shared" si="246"/>
        <v>3</v>
      </c>
      <c r="J443" s="2146">
        <f t="shared" si="246"/>
        <v>3</v>
      </c>
      <c r="K443" s="1479" t="str">
        <f t="shared" si="246"/>
        <v>GALLET Elodie</v>
      </c>
      <c r="L443" s="254" t="str">
        <f t="shared" si="246"/>
        <v>01 et 02</v>
      </c>
      <c r="M443" s="254" t="str">
        <f t="shared" si="246"/>
        <v/>
      </c>
      <c r="N443" s="2448">
        <f t="shared" si="246"/>
        <v>10</v>
      </c>
      <c r="O443" s="2533"/>
      <c r="P443" s="627">
        <f t="shared" ref="P443" si="253">IF(P388="","",P388)</f>
        <v>10</v>
      </c>
      <c r="Q443" s="627"/>
      <c r="R443" s="2230" t="str">
        <f t="shared" ref="R443" si="254">IF(R388="","",R388)</f>
        <v/>
      </c>
      <c r="S443" s="2230" t="str">
        <f t="shared" si="246"/>
        <v/>
      </c>
      <c r="T443" s="1117" t="str">
        <f t="shared" si="246"/>
        <v/>
      </c>
      <c r="U443" s="2659" t="str">
        <f t="shared" si="246"/>
        <v/>
      </c>
      <c r="V443" s="2143">
        <f t="shared" si="246"/>
        <v>1</v>
      </c>
      <c r="W443" s="234" t="str">
        <f t="shared" si="246"/>
        <v>CC</v>
      </c>
      <c r="X443" s="234" t="str">
        <f t="shared" si="246"/>
        <v>écrit et oral</v>
      </c>
      <c r="Y443" s="234" t="str">
        <f t="shared" si="246"/>
        <v>1h00</v>
      </c>
      <c r="Z443" s="235">
        <f t="shared" si="246"/>
        <v>1</v>
      </c>
      <c r="AA443" s="44" t="str">
        <f t="shared" si="246"/>
        <v>CT</v>
      </c>
      <c r="AB443" s="44" t="str">
        <f t="shared" si="246"/>
        <v>oral</v>
      </c>
      <c r="AC443" s="44" t="str">
        <f t="shared" si="246"/>
        <v>20 min</v>
      </c>
      <c r="AD443" s="1117" t="str">
        <f t="shared" si="251"/>
        <v/>
      </c>
      <c r="AE443" s="232" t="str">
        <f t="shared" si="252"/>
        <v/>
      </c>
      <c r="AF443" s="2143">
        <f t="shared" si="246"/>
        <v>1</v>
      </c>
      <c r="AG443" s="234" t="str">
        <f t="shared" si="246"/>
        <v>CT</v>
      </c>
      <c r="AH443" s="234" t="str">
        <f t="shared" si="246"/>
        <v>oral</v>
      </c>
      <c r="AI443" s="234" t="str">
        <f t="shared" si="246"/>
        <v>20 min</v>
      </c>
      <c r="AJ443" s="235">
        <f t="shared" si="246"/>
        <v>1</v>
      </c>
      <c r="AK443" s="44" t="str">
        <f t="shared" si="246"/>
        <v>CT</v>
      </c>
      <c r="AL443" s="44" t="str">
        <f t="shared" si="246"/>
        <v xml:space="preserve">oral </v>
      </c>
      <c r="AM443" s="44" t="str">
        <f t="shared" si="246"/>
        <v>20 min</v>
      </c>
      <c r="AN443" s="258" t="str">
        <f t="shared" si="246"/>
        <v>Connaissance de base du vocabulaire et des mécanismes liés aux contrats anglo-saxons très courants dans le commerce international. Common law, equity, UCC, influence du droit européen et conséquences du Brexit. Systèmes judiciaires anglais, britanniques et états-unien.</v>
      </c>
    </row>
    <row r="444" spans="1:247" ht="30.75" customHeight="1" x14ac:dyDescent="0.25">
      <c r="A444" s="1429" t="s">
        <v>1101</v>
      </c>
      <c r="B444" s="1429" t="s">
        <v>1102</v>
      </c>
      <c r="C444" s="1449" t="s">
        <v>669</v>
      </c>
      <c r="D444" s="2439" t="s">
        <v>1103</v>
      </c>
      <c r="E444" s="2440" t="s">
        <v>144</v>
      </c>
      <c r="F444" s="2440"/>
      <c r="G444" s="2441"/>
      <c r="H444" s="2442"/>
      <c r="I444" s="2443">
        <f>+I447+I448</f>
        <v>6</v>
      </c>
      <c r="J444" s="2443">
        <f>+J447+J448</f>
        <v>6</v>
      </c>
      <c r="K444" s="2444"/>
      <c r="L444" s="2444"/>
      <c r="M444" s="2246"/>
      <c r="N444" s="2247"/>
      <c r="O444" s="2518"/>
      <c r="P444" s="2247"/>
      <c r="Q444" s="2247"/>
      <c r="R444" s="2247"/>
      <c r="S444" s="2247"/>
      <c r="T444" s="317"/>
      <c r="U444" s="318"/>
      <c r="V444" s="2248"/>
      <c r="W444" s="2248"/>
      <c r="X444" s="2249"/>
      <c r="Y444" s="2250"/>
      <c r="Z444" s="2249"/>
      <c r="AA444" s="2249"/>
      <c r="AB444" s="2249"/>
      <c r="AC444" s="2249"/>
      <c r="AD444" s="324"/>
      <c r="AE444" s="325"/>
      <c r="AF444" s="2249"/>
      <c r="AG444" s="2249"/>
      <c r="AH444" s="2249"/>
      <c r="AI444" s="2249"/>
      <c r="AJ444" s="2249"/>
      <c r="AK444" s="2249"/>
      <c r="AL444" s="2249"/>
      <c r="AM444" s="2249"/>
      <c r="AN444" s="2251"/>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row>
    <row r="445" spans="1:247" s="1375" customFormat="1" ht="49.5" customHeight="1" x14ac:dyDescent="0.25">
      <c r="A445" s="2445" t="s">
        <v>1104</v>
      </c>
      <c r="B445" s="2445" t="s">
        <v>1105</v>
      </c>
      <c r="C445" s="2422" t="s">
        <v>945</v>
      </c>
      <c r="D445" s="2464"/>
      <c r="E445" s="2421" t="s">
        <v>118</v>
      </c>
      <c r="F445" s="2422" t="s">
        <v>1020</v>
      </c>
      <c r="G445" s="2420" t="s">
        <v>51</v>
      </c>
      <c r="H445" s="2423"/>
      <c r="I445" s="2420"/>
      <c r="J445" s="2420"/>
      <c r="K445" s="1363" t="s">
        <v>215</v>
      </c>
      <c r="L445" s="1363"/>
      <c r="M445" s="1363"/>
      <c r="N445" s="1357"/>
      <c r="O445" s="2535"/>
      <c r="P445" s="1357"/>
      <c r="Q445" s="1357"/>
      <c r="R445" s="2424"/>
      <c r="S445" s="2424"/>
      <c r="T445" s="1365"/>
      <c r="U445" s="1366"/>
      <c r="V445" s="2425"/>
      <c r="W445" s="1368"/>
      <c r="X445" s="1368"/>
      <c r="Y445" s="1368"/>
      <c r="Z445" s="1369"/>
      <c r="AA445" s="1368"/>
      <c r="AB445" s="1368"/>
      <c r="AC445" s="1368"/>
      <c r="AD445" s="1371"/>
      <c r="AE445" s="1372"/>
      <c r="AF445" s="1369"/>
      <c r="AG445" s="1368"/>
      <c r="AH445" s="1368"/>
      <c r="AI445" s="1368"/>
      <c r="AJ445" s="1369"/>
      <c r="AK445" s="1368"/>
      <c r="AL445" s="1368"/>
      <c r="AM445" s="1368"/>
      <c r="AN445" s="1373"/>
      <c r="AO445" s="1374"/>
      <c r="AP445" s="1374"/>
      <c r="AQ445" s="1374"/>
      <c r="AR445" s="1374"/>
      <c r="AS445" s="1374"/>
      <c r="AT445" s="1374"/>
      <c r="AU445" s="1374"/>
      <c r="AV445" s="1374"/>
      <c r="AW445" s="1374"/>
      <c r="AX445" s="1374"/>
      <c r="AY445" s="1374"/>
      <c r="AZ445" s="1374"/>
      <c r="BA445" s="1374"/>
      <c r="BB445" s="1374"/>
      <c r="BC445" s="1374"/>
      <c r="BD445" s="1374"/>
      <c r="BE445" s="1374"/>
      <c r="BF445" s="1374"/>
      <c r="BG445" s="1374"/>
      <c r="BH445" s="1374"/>
      <c r="BI445" s="1374"/>
      <c r="BJ445" s="1374"/>
      <c r="BK445" s="1374"/>
      <c r="BL445" s="1374"/>
      <c r="BM445" s="1374"/>
      <c r="BN445" s="1374"/>
      <c r="BO445" s="1374"/>
      <c r="BP445" s="1374"/>
      <c r="BQ445" s="1374"/>
      <c r="BR445" s="1374"/>
      <c r="BS445" s="1374"/>
      <c r="BT445" s="1374"/>
      <c r="BU445" s="1374"/>
      <c r="BV445" s="1374"/>
      <c r="BW445" s="1374"/>
      <c r="BX445" s="1374"/>
      <c r="BY445" s="1374"/>
      <c r="BZ445" s="1374"/>
      <c r="CA445" s="1374"/>
      <c r="CB445" s="1374"/>
      <c r="CC445" s="1374"/>
      <c r="CD445" s="1374"/>
      <c r="CE445" s="1374"/>
      <c r="CF445" s="1374"/>
      <c r="CG445" s="1374"/>
      <c r="CH445" s="1374"/>
      <c r="CI445" s="1374"/>
      <c r="CJ445" s="1374"/>
      <c r="CK445" s="1374"/>
      <c r="CL445" s="1374"/>
      <c r="CM445" s="1374"/>
      <c r="CN445" s="1374"/>
      <c r="CO445" s="1374"/>
      <c r="CP445" s="1374"/>
      <c r="CQ445" s="1374"/>
      <c r="CR445" s="1374"/>
      <c r="CS445" s="1374"/>
      <c r="CT445" s="1374"/>
      <c r="CU445" s="1374"/>
      <c r="CV445" s="1374"/>
      <c r="CW445" s="1374"/>
      <c r="CX445" s="1374"/>
      <c r="CY445" s="1374"/>
      <c r="CZ445" s="1374"/>
      <c r="DA445" s="1374"/>
      <c r="DB445" s="1374"/>
      <c r="DC445" s="1374"/>
      <c r="DD445" s="1374"/>
      <c r="DE445" s="1374"/>
      <c r="DF445" s="1374"/>
      <c r="DG445" s="1374"/>
      <c r="DH445" s="1374"/>
      <c r="DI445" s="1374"/>
      <c r="DJ445" s="1374"/>
      <c r="DK445" s="1374"/>
      <c r="DL445" s="1374"/>
      <c r="DM445" s="1374"/>
      <c r="DN445" s="1374"/>
      <c r="DO445" s="1374"/>
      <c r="DP445" s="1374"/>
      <c r="DQ445" s="1374"/>
      <c r="DR445" s="1374"/>
      <c r="DS445" s="1374"/>
      <c r="DT445" s="1374"/>
      <c r="DU445" s="1374"/>
      <c r="DV445" s="1374"/>
      <c r="DW445" s="1374"/>
      <c r="DX445" s="1374"/>
      <c r="DY445" s="1374"/>
      <c r="DZ445" s="1374"/>
      <c r="EA445" s="1374"/>
      <c r="EB445" s="1374"/>
      <c r="EC445" s="1374"/>
      <c r="ED445" s="1374"/>
      <c r="EE445" s="1374"/>
      <c r="EF445" s="1374"/>
      <c r="EG445" s="1374"/>
      <c r="EH445" s="1374"/>
      <c r="EI445" s="1374"/>
      <c r="EJ445" s="1374"/>
      <c r="EK445" s="1374"/>
      <c r="EL445" s="1374"/>
      <c r="EM445" s="1374"/>
      <c r="EN445" s="1374"/>
      <c r="EO445" s="1374"/>
      <c r="EP445" s="1374"/>
      <c r="EQ445" s="1374"/>
      <c r="ER445" s="1374"/>
      <c r="ES445" s="1374"/>
      <c r="ET445" s="1374"/>
      <c r="EU445" s="1374"/>
      <c r="EV445" s="1374"/>
      <c r="EW445" s="1374"/>
      <c r="EX445" s="1374"/>
      <c r="EY445" s="1374"/>
      <c r="EZ445" s="1374"/>
      <c r="FA445" s="1374"/>
      <c r="FB445" s="1374"/>
      <c r="FC445" s="1374"/>
      <c r="FD445" s="1374"/>
      <c r="FE445" s="1374"/>
      <c r="FF445" s="1374"/>
      <c r="FG445" s="1374"/>
      <c r="FH445" s="1374"/>
      <c r="FI445" s="1374"/>
      <c r="FJ445" s="1374"/>
      <c r="FK445" s="1374"/>
      <c r="FL445" s="1374"/>
      <c r="FM445" s="1374"/>
      <c r="FN445" s="1374"/>
      <c r="FO445" s="1374"/>
      <c r="FP445" s="1374"/>
      <c r="FQ445" s="1374"/>
      <c r="FR445" s="1374"/>
      <c r="FS445" s="1374"/>
      <c r="FT445" s="1374"/>
      <c r="FU445" s="1374"/>
      <c r="FV445" s="1374"/>
      <c r="FW445" s="1374"/>
      <c r="FX445" s="1374"/>
      <c r="FY445" s="1374"/>
      <c r="FZ445" s="1374"/>
      <c r="GA445" s="1374"/>
      <c r="GB445" s="1374"/>
      <c r="GC445" s="1374"/>
      <c r="GD445" s="1374"/>
      <c r="GE445" s="1374"/>
      <c r="GF445" s="1374"/>
      <c r="GG445" s="1374"/>
      <c r="GH445" s="1374"/>
      <c r="GI445" s="1374"/>
      <c r="GJ445" s="1374"/>
      <c r="GK445" s="1374"/>
      <c r="GL445" s="1374"/>
      <c r="GM445" s="1374"/>
      <c r="GN445" s="1374"/>
      <c r="GO445" s="1374"/>
      <c r="GP445" s="1374"/>
      <c r="GQ445" s="1374"/>
      <c r="GR445" s="1374"/>
      <c r="GS445" s="1374"/>
      <c r="GT445" s="1374"/>
      <c r="GU445" s="1374"/>
      <c r="GV445" s="1374"/>
      <c r="GW445" s="1374"/>
      <c r="GX445" s="1374"/>
      <c r="GY445" s="1374"/>
      <c r="GZ445" s="1374"/>
      <c r="HA445" s="1374"/>
      <c r="HB445" s="1374"/>
      <c r="HC445" s="1374"/>
      <c r="HD445" s="1374"/>
      <c r="HE445" s="1374"/>
      <c r="HF445" s="1374"/>
      <c r="HG445" s="1374"/>
      <c r="HH445" s="1374"/>
      <c r="HI445" s="1374"/>
      <c r="HJ445" s="1374"/>
      <c r="HK445" s="1374"/>
      <c r="HL445" s="1374"/>
      <c r="HM445" s="1374"/>
      <c r="HN445" s="1374"/>
      <c r="HO445" s="1374"/>
      <c r="HP445" s="1374"/>
      <c r="HQ445" s="1374"/>
      <c r="HR445" s="1374"/>
      <c r="HS445" s="1374"/>
      <c r="HT445" s="1374"/>
      <c r="HU445" s="1374"/>
      <c r="HV445" s="1374"/>
      <c r="HW445" s="1374"/>
      <c r="HX445" s="1374"/>
      <c r="HY445" s="1374"/>
      <c r="HZ445" s="1374"/>
      <c r="IA445" s="1374"/>
      <c r="IB445" s="1374"/>
      <c r="IC445" s="1374"/>
      <c r="ID445" s="1374"/>
      <c r="IE445" s="1374"/>
      <c r="IF445" s="1374"/>
      <c r="IG445" s="1374"/>
      <c r="IH445" s="1374"/>
      <c r="II445" s="1374"/>
      <c r="IJ445" s="1374"/>
      <c r="IK445" s="1374"/>
      <c r="IL445" s="1374"/>
      <c r="IM445" s="1374"/>
    </row>
    <row r="446" spans="1:247" ht="24" customHeight="1" x14ac:dyDescent="0.25">
      <c r="A446" s="1417" t="str">
        <f t="shared" ref="A446:AN448" si="255">IF(A391="","",A391)</f>
        <v>LOLA6H01</v>
      </c>
      <c r="B446" s="1417" t="str">
        <f t="shared" si="255"/>
        <v>LLA6H70</v>
      </c>
      <c r="C446" s="1418" t="str">
        <f t="shared" si="255"/>
        <v>UE spécialisation Parcours MEF-FLE S6</v>
      </c>
      <c r="D446" s="2219" t="str">
        <f t="shared" si="255"/>
        <v/>
      </c>
      <c r="E446" s="2433" t="str">
        <f t="shared" si="255"/>
        <v>BLOC</v>
      </c>
      <c r="F446" s="2434" t="str">
        <f t="shared" si="255"/>
        <v/>
      </c>
      <c r="G446" s="2219" t="str">
        <f t="shared" si="255"/>
        <v>SDL</v>
      </c>
      <c r="H446" s="2436" t="str">
        <f t="shared" si="255"/>
        <v/>
      </c>
      <c r="I446" s="2224" t="str">
        <f t="shared" si="255"/>
        <v/>
      </c>
      <c r="J446" s="2224" t="str">
        <f t="shared" si="255"/>
        <v/>
      </c>
      <c r="K446" s="2437" t="str">
        <f t="shared" si="255"/>
        <v/>
      </c>
      <c r="L446" s="2437" t="str">
        <f t="shared" si="255"/>
        <v/>
      </c>
      <c r="M446" s="2224" t="str">
        <f t="shared" si="255"/>
        <v/>
      </c>
      <c r="N446" s="211" t="str">
        <f t="shared" si="255"/>
        <v/>
      </c>
      <c r="O446" s="2526"/>
      <c r="P446" s="211" t="str">
        <f t="shared" ref="P446" si="256">IF(P391="","",P391)</f>
        <v/>
      </c>
      <c r="Q446" s="211" t="str">
        <f t="shared" si="255"/>
        <v/>
      </c>
      <c r="R446" s="211" t="str">
        <f t="shared" ref="R446" si="257">IF(R391="","",R391)</f>
        <v/>
      </c>
      <c r="S446" s="211" t="str">
        <f t="shared" si="255"/>
        <v/>
      </c>
      <c r="T446" s="213"/>
      <c r="U446" s="214"/>
      <c r="V446" s="211" t="str">
        <f t="shared" si="255"/>
        <v/>
      </c>
      <c r="W446" s="211" t="str">
        <f t="shared" si="255"/>
        <v/>
      </c>
      <c r="X446" s="211" t="str">
        <f t="shared" si="255"/>
        <v/>
      </c>
      <c r="Y446" s="211" t="str">
        <f t="shared" si="255"/>
        <v/>
      </c>
      <c r="Z446" s="211" t="str">
        <f t="shared" si="255"/>
        <v/>
      </c>
      <c r="AA446" s="211" t="str">
        <f t="shared" si="255"/>
        <v/>
      </c>
      <c r="AB446" s="211" t="str">
        <f t="shared" si="255"/>
        <v/>
      </c>
      <c r="AC446" s="211" t="str">
        <f t="shared" si="255"/>
        <v/>
      </c>
      <c r="AD446" s="213"/>
      <c r="AE446" s="214"/>
      <c r="AF446" s="211" t="str">
        <f t="shared" si="255"/>
        <v/>
      </c>
      <c r="AG446" s="211" t="str">
        <f t="shared" si="255"/>
        <v/>
      </c>
      <c r="AH446" s="211" t="str">
        <f t="shared" si="255"/>
        <v/>
      </c>
      <c r="AI446" s="211" t="str">
        <f t="shared" si="255"/>
        <v/>
      </c>
      <c r="AJ446" s="211" t="str">
        <f t="shared" si="255"/>
        <v/>
      </c>
      <c r="AK446" s="211" t="str">
        <f t="shared" si="255"/>
        <v/>
      </c>
      <c r="AL446" s="211" t="str">
        <f t="shared" si="255"/>
        <v/>
      </c>
      <c r="AM446" s="211" t="str">
        <f t="shared" si="255"/>
        <v/>
      </c>
      <c r="AN446" s="211" t="str">
        <f t="shared" si="255"/>
        <v/>
      </c>
      <c r="HK446" s="2"/>
      <c r="HL446" s="2"/>
      <c r="HM446" s="2"/>
      <c r="HN446" s="2"/>
      <c r="HO446" s="2"/>
      <c r="HP446" s="2"/>
      <c r="HQ446" s="2"/>
      <c r="HR446" s="2"/>
      <c r="HS446" s="2"/>
    </row>
    <row r="447" spans="1:247" ht="105" customHeight="1" x14ac:dyDescent="0.25">
      <c r="A447" s="1513" t="str">
        <f t="shared" si="255"/>
        <v/>
      </c>
      <c r="B447" s="1427" t="str">
        <f t="shared" si="255"/>
        <v>LLA6H7A</v>
      </c>
      <c r="C447" s="1514" t="str">
        <f t="shared" si="255"/>
        <v>Didactique du français langue étrangère et période d'observation</v>
      </c>
      <c r="D447" s="2213" t="str">
        <f t="shared" si="255"/>
        <v>LOL6B8A
LOL6C7A
LOL6H7A
LOL6J9A</v>
      </c>
      <c r="E447" s="2227" t="str">
        <f t="shared" si="255"/>
        <v>UE spécialisation</v>
      </c>
      <c r="F447" s="2227" t="str">
        <f t="shared" si="255"/>
        <v>L3 SDL,  LLCER et LEA</v>
      </c>
      <c r="G447" s="2227" t="str">
        <f t="shared" si="255"/>
        <v>SDL</v>
      </c>
      <c r="H447" s="2324" t="str">
        <f t="shared" si="255"/>
        <v/>
      </c>
      <c r="I447" s="254" t="str">
        <f t="shared" si="255"/>
        <v>3</v>
      </c>
      <c r="J447" s="2146">
        <f t="shared" si="255"/>
        <v>3</v>
      </c>
      <c r="K447" s="592" t="str">
        <f t="shared" si="255"/>
        <v>SKROVEC Marie</v>
      </c>
      <c r="L447" s="254" t="str">
        <f t="shared" si="255"/>
        <v>07</v>
      </c>
      <c r="M447" s="254" t="str">
        <f t="shared" si="255"/>
        <v/>
      </c>
      <c r="N447" s="2430">
        <f t="shared" si="255"/>
        <v>16</v>
      </c>
      <c r="O447" s="2533"/>
      <c r="P447" s="255">
        <f t="shared" ref="P447" si="258">IF(P392="","",P392)</f>
        <v>18</v>
      </c>
      <c r="Q447" s="255"/>
      <c r="R447" s="2230" t="str">
        <f t="shared" ref="R447" si="259">IF(R392="","",R392)</f>
        <v/>
      </c>
      <c r="S447" s="2230" t="str">
        <f t="shared" si="255"/>
        <v/>
      </c>
      <c r="T447" s="1117" t="str">
        <f t="shared" si="255"/>
        <v/>
      </c>
      <c r="U447" s="2659" t="str">
        <f t="shared" si="255"/>
        <v/>
      </c>
      <c r="V447" s="2402">
        <f t="shared" si="255"/>
        <v>1</v>
      </c>
      <c r="W447" s="331" t="str">
        <f t="shared" si="255"/>
        <v>CC</v>
      </c>
      <c r="X447" s="331" t="str">
        <f t="shared" si="255"/>
        <v/>
      </c>
      <c r="Y447" s="331" t="str">
        <f t="shared" si="255"/>
        <v/>
      </c>
      <c r="Z447" s="742">
        <f t="shared" si="255"/>
        <v>1</v>
      </c>
      <c r="AA447" s="743" t="str">
        <f t="shared" si="255"/>
        <v>CT</v>
      </c>
      <c r="AB447" s="742" t="str">
        <f t="shared" si="255"/>
        <v>Dossiers+Oral</v>
      </c>
      <c r="AC447" s="1017" t="str">
        <f t="shared" si="255"/>
        <v>15-20 min</v>
      </c>
      <c r="AD447" s="1117" t="str">
        <f t="shared" si="255"/>
        <v/>
      </c>
      <c r="AE447" s="232" t="str">
        <f t="shared" ref="AE447:AE448" si="260">IF(AD447="","",+AD447)</f>
        <v/>
      </c>
      <c r="AF447" s="2402">
        <f t="shared" si="255"/>
        <v>1</v>
      </c>
      <c r="AG447" s="1016" t="str">
        <f t="shared" si="255"/>
        <v>CT</v>
      </c>
      <c r="AH447" s="234" t="str">
        <f t="shared" si="255"/>
        <v>Dossiers+Oral</v>
      </c>
      <c r="AI447" s="234" t="str">
        <f t="shared" si="255"/>
        <v>15-20 min</v>
      </c>
      <c r="AJ447" s="742">
        <f t="shared" si="255"/>
        <v>1</v>
      </c>
      <c r="AK447" s="1017" t="str">
        <f t="shared" si="255"/>
        <v>CT</v>
      </c>
      <c r="AL447" s="1522" t="str">
        <f t="shared" si="255"/>
        <v>Dossiers+Oral</v>
      </c>
      <c r="AM447" s="1017" t="str">
        <f t="shared" si="255"/>
        <v>15-20 min</v>
      </c>
      <c r="AN447" s="258" t="str">
        <f t="shared" si="255"/>
        <v>Le cours s'articule autour de plusieurs composantes :
- connaissance des apprenants, identification des compétences, des besoins et objectifs d'apprentissage
- élaboration d'un cours et d'une fiche pédagogique
- présentation des différentes formes d'évaluation (diagnostique et pronostique, formative et sommative) et analyse d'erreurs
- introduction à l'acquisition des L2
- connaissance et compréhension de la classe de langue en tant qu'espace, temps, groupe humain.
Dans le cadre de ce cours, les étudiants seront aménes :
1- à réfléchir sur leur parcours d'apprentissage des langues étrangères
2- à observer des cours de langue étrangère dans des établissements d'enseignement publics, privés ou associatifs.</v>
      </c>
    </row>
    <row r="448" spans="1:247" ht="76.5" x14ac:dyDescent="0.25">
      <c r="A448" s="2344" t="str">
        <f t="shared" si="255"/>
        <v/>
      </c>
      <c r="B448" s="1427" t="str">
        <f t="shared" si="255"/>
        <v>LLA6H7B</v>
      </c>
      <c r="C448" s="1524" t="str">
        <f t="shared" si="255"/>
        <v>Grammaire pour le FLE</v>
      </c>
      <c r="D448" s="2213" t="str">
        <f t="shared" si="255"/>
        <v/>
      </c>
      <c r="E448" s="2227" t="str">
        <f t="shared" si="255"/>
        <v>UE spécialisation</v>
      </c>
      <c r="F448" s="2227" t="str">
        <f t="shared" si="255"/>
        <v>L3 SDL,  LLCER et LEA</v>
      </c>
      <c r="G448" s="2227" t="str">
        <f t="shared" si="255"/>
        <v>SDL</v>
      </c>
      <c r="H448" s="2324" t="str">
        <f t="shared" si="255"/>
        <v/>
      </c>
      <c r="I448" s="254" t="str">
        <f t="shared" si="255"/>
        <v>3</v>
      </c>
      <c r="J448" s="2146">
        <f t="shared" si="255"/>
        <v>3</v>
      </c>
      <c r="K448" s="592" t="str">
        <f t="shared" si="255"/>
        <v>SKROVEC Marie</v>
      </c>
      <c r="L448" s="254" t="str">
        <f t="shared" si="255"/>
        <v>09 et 07</v>
      </c>
      <c r="M448" s="254" t="str">
        <f t="shared" si="255"/>
        <v/>
      </c>
      <c r="N448" s="2301" t="str">
        <f t="shared" si="255"/>
        <v/>
      </c>
      <c r="O448" s="2531"/>
      <c r="P448" s="255">
        <f t="shared" ref="P448" si="261">IF(P393="","",P393)</f>
        <v>18</v>
      </c>
      <c r="Q448" s="255"/>
      <c r="R448" s="2230" t="str">
        <f t="shared" ref="R448" si="262">IF(R393="","",R393)</f>
        <v/>
      </c>
      <c r="S448" s="2230" t="str">
        <f t="shared" si="255"/>
        <v/>
      </c>
      <c r="T448" s="1117" t="str">
        <f t="shared" si="255"/>
        <v/>
      </c>
      <c r="U448" s="2659" t="str">
        <f t="shared" si="255"/>
        <v/>
      </c>
      <c r="V448" s="2402">
        <f t="shared" si="255"/>
        <v>1</v>
      </c>
      <c r="W448" s="331" t="str">
        <f t="shared" si="255"/>
        <v>CC</v>
      </c>
      <c r="X448" s="697" t="str">
        <f t="shared" si="255"/>
        <v>dossier + Ecrit</v>
      </c>
      <c r="Y448" s="697" t="str">
        <f t="shared" si="255"/>
        <v>1h30</v>
      </c>
      <c r="Z448" s="742">
        <f t="shared" si="255"/>
        <v>1</v>
      </c>
      <c r="AA448" s="743" t="str">
        <f t="shared" si="255"/>
        <v>CT</v>
      </c>
      <c r="AB448" s="698" t="str">
        <f t="shared" si="255"/>
        <v>Oral + dossier</v>
      </c>
      <c r="AC448" s="1017" t="str">
        <f t="shared" si="255"/>
        <v>15-20 min</v>
      </c>
      <c r="AD448" s="1117" t="str">
        <f t="shared" si="255"/>
        <v/>
      </c>
      <c r="AE448" s="232" t="str">
        <f t="shared" si="260"/>
        <v/>
      </c>
      <c r="AF448" s="2402">
        <f t="shared" si="255"/>
        <v>1</v>
      </c>
      <c r="AG448" s="1016" t="str">
        <f t="shared" si="255"/>
        <v>CT</v>
      </c>
      <c r="AH448" s="1016" t="str">
        <f t="shared" si="255"/>
        <v>Oral</v>
      </c>
      <c r="AI448" s="234" t="str">
        <f t="shared" si="255"/>
        <v>15-20 min</v>
      </c>
      <c r="AJ448" s="742">
        <f t="shared" si="255"/>
        <v>1</v>
      </c>
      <c r="AK448" s="1017" t="str">
        <f t="shared" si="255"/>
        <v>CT</v>
      </c>
      <c r="AL448" s="1017" t="str">
        <f t="shared" si="255"/>
        <v>Oral</v>
      </c>
      <c r="AM448" s="1017" t="str">
        <f t="shared" si="255"/>
        <v>15-20 min</v>
      </c>
      <c r="AN448" s="258" t="str">
        <f t="shared" si="255"/>
        <v>Cette UE est une remise à niveau autour des connaissances de base de la grammaire usuelle du français (classes, fonctions, terminologie, critères formels de reconnaissance, usages, valeurs sémantiques associées, problèmes de classification…). Ces différents éléments seront repris dans diverses applications liées, en fonction du parcours choisi par l'étudiant, à l'enseignement du français langue étrangère (FLE) ou au traitement automatique des langues (TAL).</v>
      </c>
    </row>
    <row r="449" spans="1:247" ht="30.75" customHeight="1" x14ac:dyDescent="0.25">
      <c r="A449" s="1429" t="s">
        <v>1106</v>
      </c>
      <c r="B449" s="1429" t="s">
        <v>1107</v>
      </c>
      <c r="C449" s="1449" t="s">
        <v>694</v>
      </c>
      <c r="D449" s="2439" t="s">
        <v>1108</v>
      </c>
      <c r="E449" s="2440" t="s">
        <v>144</v>
      </c>
      <c r="F449" s="2440"/>
      <c r="G449" s="2441"/>
      <c r="H449" s="2442"/>
      <c r="I449" s="2443">
        <f>+I453+I452</f>
        <v>6</v>
      </c>
      <c r="J449" s="2443">
        <f>+J453+J452</f>
        <v>6</v>
      </c>
      <c r="K449" s="2444"/>
      <c r="L449" s="2444"/>
      <c r="M449" s="2246"/>
      <c r="N449" s="2247"/>
      <c r="O449" s="2518"/>
      <c r="P449" s="2247"/>
      <c r="Q449" s="2247"/>
      <c r="R449" s="2247"/>
      <c r="S449" s="2247"/>
      <c r="T449" s="317"/>
      <c r="U449" s="318"/>
      <c r="V449" s="2248"/>
      <c r="W449" s="2248"/>
      <c r="X449" s="2249"/>
      <c r="Y449" s="2250"/>
      <c r="Z449" s="2249"/>
      <c r="AA449" s="2249"/>
      <c r="AB449" s="2249"/>
      <c r="AC449" s="2249"/>
      <c r="AD449" s="324"/>
      <c r="AE449" s="325"/>
      <c r="AF449" s="2249"/>
      <c r="AG449" s="2249"/>
      <c r="AH449" s="2249"/>
      <c r="AI449" s="2249"/>
      <c r="AJ449" s="2249"/>
      <c r="AK449" s="2249"/>
      <c r="AL449" s="2249"/>
      <c r="AM449" s="2249"/>
      <c r="AN449" s="2251"/>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row>
    <row r="450" spans="1:247" s="1375" customFormat="1" ht="49.5" customHeight="1" x14ac:dyDescent="0.25">
      <c r="A450" s="2445" t="s">
        <v>1109</v>
      </c>
      <c r="B450" s="2445" t="s">
        <v>1110</v>
      </c>
      <c r="C450" s="2422" t="s">
        <v>1111</v>
      </c>
      <c r="D450" s="2464"/>
      <c r="E450" s="2421" t="s">
        <v>118</v>
      </c>
      <c r="F450" s="2422" t="s">
        <v>1020</v>
      </c>
      <c r="G450" s="2420" t="s">
        <v>51</v>
      </c>
      <c r="H450" s="2423"/>
      <c r="I450" s="2420"/>
      <c r="J450" s="2420"/>
      <c r="K450" s="1363" t="s">
        <v>215</v>
      </c>
      <c r="L450" s="1363"/>
      <c r="M450" s="1363"/>
      <c r="N450" s="1357"/>
      <c r="O450" s="2535"/>
      <c r="P450" s="1357"/>
      <c r="Q450" s="1357"/>
      <c r="R450" s="2424"/>
      <c r="S450" s="2424"/>
      <c r="T450" s="1365"/>
      <c r="U450" s="1366"/>
      <c r="V450" s="2425"/>
      <c r="W450" s="1368"/>
      <c r="X450" s="1368"/>
      <c r="Y450" s="1368"/>
      <c r="Z450" s="1369"/>
      <c r="AA450" s="1368"/>
      <c r="AB450" s="1368"/>
      <c r="AC450" s="1368"/>
      <c r="AD450" s="1371"/>
      <c r="AE450" s="1372"/>
      <c r="AF450" s="1369"/>
      <c r="AG450" s="1368"/>
      <c r="AH450" s="1368"/>
      <c r="AI450" s="1368"/>
      <c r="AJ450" s="1369"/>
      <c r="AK450" s="1368"/>
      <c r="AL450" s="1368"/>
      <c r="AM450" s="1368"/>
      <c r="AN450" s="1373"/>
      <c r="AO450" s="1374"/>
      <c r="AP450" s="1374"/>
      <c r="AQ450" s="1374"/>
      <c r="AR450" s="1374"/>
      <c r="AS450" s="1374"/>
      <c r="AT450" s="1374"/>
      <c r="AU450" s="1374"/>
      <c r="AV450" s="1374"/>
      <c r="AW450" s="1374"/>
      <c r="AX450" s="1374"/>
      <c r="AY450" s="1374"/>
      <c r="AZ450" s="1374"/>
      <c r="BA450" s="1374"/>
      <c r="BB450" s="1374"/>
      <c r="BC450" s="1374"/>
      <c r="BD450" s="1374"/>
      <c r="BE450" s="1374"/>
      <c r="BF450" s="1374"/>
      <c r="BG450" s="1374"/>
      <c r="BH450" s="1374"/>
      <c r="BI450" s="1374"/>
      <c r="BJ450" s="1374"/>
      <c r="BK450" s="1374"/>
      <c r="BL450" s="1374"/>
      <c r="BM450" s="1374"/>
      <c r="BN450" s="1374"/>
      <c r="BO450" s="1374"/>
      <c r="BP450" s="1374"/>
      <c r="BQ450" s="1374"/>
      <c r="BR450" s="1374"/>
      <c r="BS450" s="1374"/>
      <c r="BT450" s="1374"/>
      <c r="BU450" s="1374"/>
      <c r="BV450" s="1374"/>
      <c r="BW450" s="1374"/>
      <c r="BX450" s="1374"/>
      <c r="BY450" s="1374"/>
      <c r="BZ450" s="1374"/>
      <c r="CA450" s="1374"/>
      <c r="CB450" s="1374"/>
      <c r="CC450" s="1374"/>
      <c r="CD450" s="1374"/>
      <c r="CE450" s="1374"/>
      <c r="CF450" s="1374"/>
      <c r="CG450" s="1374"/>
      <c r="CH450" s="1374"/>
      <c r="CI450" s="1374"/>
      <c r="CJ450" s="1374"/>
      <c r="CK450" s="1374"/>
      <c r="CL450" s="1374"/>
      <c r="CM450" s="1374"/>
      <c r="CN450" s="1374"/>
      <c r="CO450" s="1374"/>
      <c r="CP450" s="1374"/>
      <c r="CQ450" s="1374"/>
      <c r="CR450" s="1374"/>
      <c r="CS450" s="1374"/>
      <c r="CT450" s="1374"/>
      <c r="CU450" s="1374"/>
      <c r="CV450" s="1374"/>
      <c r="CW450" s="1374"/>
      <c r="CX450" s="1374"/>
      <c r="CY450" s="1374"/>
      <c r="CZ450" s="1374"/>
      <c r="DA450" s="1374"/>
      <c r="DB450" s="1374"/>
      <c r="DC450" s="1374"/>
      <c r="DD450" s="1374"/>
      <c r="DE450" s="1374"/>
      <c r="DF450" s="1374"/>
      <c r="DG450" s="1374"/>
      <c r="DH450" s="1374"/>
      <c r="DI450" s="1374"/>
      <c r="DJ450" s="1374"/>
      <c r="DK450" s="1374"/>
      <c r="DL450" s="1374"/>
      <c r="DM450" s="1374"/>
      <c r="DN450" s="1374"/>
      <c r="DO450" s="1374"/>
      <c r="DP450" s="1374"/>
      <c r="DQ450" s="1374"/>
      <c r="DR450" s="1374"/>
      <c r="DS450" s="1374"/>
      <c r="DT450" s="1374"/>
      <c r="DU450" s="1374"/>
      <c r="DV450" s="1374"/>
      <c r="DW450" s="1374"/>
      <c r="DX450" s="1374"/>
      <c r="DY450" s="1374"/>
      <c r="DZ450" s="1374"/>
      <c r="EA450" s="1374"/>
      <c r="EB450" s="1374"/>
      <c r="EC450" s="1374"/>
      <c r="ED450" s="1374"/>
      <c r="EE450" s="1374"/>
      <c r="EF450" s="1374"/>
      <c r="EG450" s="1374"/>
      <c r="EH450" s="1374"/>
      <c r="EI450" s="1374"/>
      <c r="EJ450" s="1374"/>
      <c r="EK450" s="1374"/>
      <c r="EL450" s="1374"/>
      <c r="EM450" s="1374"/>
      <c r="EN450" s="1374"/>
      <c r="EO450" s="1374"/>
      <c r="EP450" s="1374"/>
      <c r="EQ450" s="1374"/>
      <c r="ER450" s="1374"/>
      <c r="ES450" s="1374"/>
      <c r="ET450" s="1374"/>
      <c r="EU450" s="1374"/>
      <c r="EV450" s="1374"/>
      <c r="EW450" s="1374"/>
      <c r="EX450" s="1374"/>
      <c r="EY450" s="1374"/>
      <c r="EZ450" s="1374"/>
      <c r="FA450" s="1374"/>
      <c r="FB450" s="1374"/>
      <c r="FC450" s="1374"/>
      <c r="FD450" s="1374"/>
      <c r="FE450" s="1374"/>
      <c r="FF450" s="1374"/>
      <c r="FG450" s="1374"/>
      <c r="FH450" s="1374"/>
      <c r="FI450" s="1374"/>
      <c r="FJ450" s="1374"/>
      <c r="FK450" s="1374"/>
      <c r="FL450" s="1374"/>
      <c r="FM450" s="1374"/>
      <c r="FN450" s="1374"/>
      <c r="FO450" s="1374"/>
      <c r="FP450" s="1374"/>
      <c r="FQ450" s="1374"/>
      <c r="FR450" s="1374"/>
      <c r="FS450" s="1374"/>
      <c r="FT450" s="1374"/>
      <c r="FU450" s="1374"/>
      <c r="FV450" s="1374"/>
      <c r="FW450" s="1374"/>
      <c r="FX450" s="1374"/>
      <c r="FY450" s="1374"/>
      <c r="FZ450" s="1374"/>
      <c r="GA450" s="1374"/>
      <c r="GB450" s="1374"/>
      <c r="GC450" s="1374"/>
      <c r="GD450" s="1374"/>
      <c r="GE450" s="1374"/>
      <c r="GF450" s="1374"/>
      <c r="GG450" s="1374"/>
      <c r="GH450" s="1374"/>
      <c r="GI450" s="1374"/>
      <c r="GJ450" s="1374"/>
      <c r="GK450" s="1374"/>
      <c r="GL450" s="1374"/>
      <c r="GM450" s="1374"/>
      <c r="GN450" s="1374"/>
      <c r="GO450" s="1374"/>
      <c r="GP450" s="1374"/>
      <c r="GQ450" s="1374"/>
      <c r="GR450" s="1374"/>
      <c r="GS450" s="1374"/>
      <c r="GT450" s="1374"/>
      <c r="GU450" s="1374"/>
      <c r="GV450" s="1374"/>
      <c r="GW450" s="1374"/>
      <c r="GX450" s="1374"/>
      <c r="GY450" s="1374"/>
      <c r="GZ450" s="1374"/>
      <c r="HA450" s="1374"/>
      <c r="HB450" s="1374"/>
      <c r="HC450" s="1374"/>
      <c r="HD450" s="1374"/>
      <c r="HE450" s="1374"/>
      <c r="HF450" s="1374"/>
      <c r="HG450" s="1374"/>
      <c r="HH450" s="1374"/>
      <c r="HI450" s="1374"/>
      <c r="HJ450" s="1374"/>
      <c r="HK450" s="1374"/>
      <c r="HL450" s="1374"/>
      <c r="HM450" s="1374"/>
      <c r="HN450" s="1374"/>
      <c r="HO450" s="1374"/>
      <c r="HP450" s="1374"/>
      <c r="HQ450" s="1374"/>
      <c r="HR450" s="1374"/>
      <c r="HS450" s="1374"/>
      <c r="HT450" s="1374"/>
      <c r="HU450" s="1374"/>
      <c r="HV450" s="1374"/>
      <c r="HW450" s="1374"/>
      <c r="HX450" s="1374"/>
      <c r="HY450" s="1374"/>
      <c r="HZ450" s="1374"/>
      <c r="IA450" s="1374"/>
      <c r="IB450" s="1374"/>
      <c r="IC450" s="1374"/>
      <c r="ID450" s="1374"/>
      <c r="IE450" s="1374"/>
      <c r="IF450" s="1374"/>
      <c r="IG450" s="1374"/>
      <c r="IH450" s="1374"/>
      <c r="II450" s="1374"/>
      <c r="IJ450" s="1374"/>
      <c r="IK450" s="1374"/>
      <c r="IL450" s="1374"/>
      <c r="IM450" s="1374"/>
    </row>
    <row r="451" spans="1:247" ht="30.75" customHeight="1" x14ac:dyDescent="0.25">
      <c r="A451" s="1417" t="str">
        <f t="shared" ref="A451:AN456" si="263">IF(A396="","",A396)</f>
        <v>LOLA6B06</v>
      </c>
      <c r="B451" s="1417" t="str">
        <f t="shared" si="263"/>
        <v>LLA6B70</v>
      </c>
      <c r="C451" s="1418" t="str">
        <f t="shared" si="263"/>
        <v>UE spécialisation parcours Traduction S6</v>
      </c>
      <c r="D451" s="2219" t="str">
        <f t="shared" si="263"/>
        <v/>
      </c>
      <c r="E451" s="2433" t="str">
        <f t="shared" si="263"/>
        <v>BLOC</v>
      </c>
      <c r="F451" s="2434" t="str">
        <f t="shared" si="263"/>
        <v>L3 LLCER et LEA parc. Traduction</v>
      </c>
      <c r="G451" s="2222" t="str">
        <f t="shared" si="263"/>
        <v/>
      </c>
      <c r="H451" s="2436" t="str">
        <f t="shared" si="263"/>
        <v/>
      </c>
      <c r="I451" s="2224" t="str">
        <f t="shared" si="263"/>
        <v/>
      </c>
      <c r="J451" s="2224" t="str">
        <f t="shared" si="263"/>
        <v/>
      </c>
      <c r="K451" s="2437" t="str">
        <f t="shared" si="263"/>
        <v/>
      </c>
      <c r="L451" s="2437" t="str">
        <f t="shared" si="263"/>
        <v/>
      </c>
      <c r="M451" s="2224" t="str">
        <f t="shared" si="263"/>
        <v/>
      </c>
      <c r="N451" s="211" t="str">
        <f t="shared" si="263"/>
        <v/>
      </c>
      <c r="O451" s="2526"/>
      <c r="P451" s="211" t="str">
        <f t="shared" ref="P451" si="264">IF(P396="","",P396)</f>
        <v/>
      </c>
      <c r="Q451" s="211" t="str">
        <f t="shared" si="263"/>
        <v/>
      </c>
      <c r="R451" s="211" t="str">
        <f t="shared" ref="R451" si="265">IF(R396="","",R396)</f>
        <v/>
      </c>
      <c r="S451" s="211" t="str">
        <f t="shared" si="263"/>
        <v/>
      </c>
      <c r="T451" s="213"/>
      <c r="U451" s="214"/>
      <c r="V451" s="211" t="str">
        <f t="shared" si="263"/>
        <v/>
      </c>
      <c r="W451" s="211" t="str">
        <f t="shared" si="263"/>
        <v/>
      </c>
      <c r="X451" s="211" t="str">
        <f t="shared" si="263"/>
        <v/>
      </c>
      <c r="Y451" s="211" t="str">
        <f t="shared" si="263"/>
        <v/>
      </c>
      <c r="Z451" s="211" t="str">
        <f t="shared" si="263"/>
        <v/>
      </c>
      <c r="AA451" s="211" t="str">
        <f t="shared" si="263"/>
        <v/>
      </c>
      <c r="AB451" s="211" t="str">
        <f t="shared" si="263"/>
        <v/>
      </c>
      <c r="AC451" s="211" t="str">
        <f t="shared" si="263"/>
        <v/>
      </c>
      <c r="AD451" s="213"/>
      <c r="AE451" s="214"/>
      <c r="AF451" s="211" t="str">
        <f t="shared" si="263"/>
        <v/>
      </c>
      <c r="AG451" s="211" t="str">
        <f t="shared" si="263"/>
        <v/>
      </c>
      <c r="AH451" s="211" t="str">
        <f t="shared" si="263"/>
        <v/>
      </c>
      <c r="AI451" s="211" t="str">
        <f t="shared" si="263"/>
        <v/>
      </c>
      <c r="AJ451" s="211" t="str">
        <f t="shared" si="263"/>
        <v/>
      </c>
      <c r="AK451" s="211" t="str">
        <f t="shared" si="263"/>
        <v/>
      </c>
      <c r="AL451" s="211" t="str">
        <f t="shared" si="263"/>
        <v/>
      </c>
      <c r="AM451" s="211" t="str">
        <f t="shared" si="263"/>
        <v/>
      </c>
      <c r="AN451" s="211" t="str">
        <f t="shared" si="263"/>
        <v/>
      </c>
      <c r="HK451" s="2"/>
      <c r="HL451" s="2"/>
      <c r="HM451" s="2"/>
      <c r="HN451" s="2"/>
      <c r="HO451" s="2"/>
      <c r="HP451" s="2"/>
      <c r="HQ451" s="2"/>
      <c r="HR451" s="2"/>
      <c r="HS451" s="2"/>
    </row>
    <row r="452" spans="1:247" ht="57.75" customHeight="1" x14ac:dyDescent="0.25">
      <c r="A452" s="2344" t="str">
        <f t="shared" si="263"/>
        <v/>
      </c>
      <c r="B452" s="1427" t="str">
        <f t="shared" si="263"/>
        <v>LLA6B7A</v>
      </c>
      <c r="C452" s="1524" t="str">
        <f t="shared" si="263"/>
        <v>Outils théoriques de la traduction 2 :  stylistique comparée</v>
      </c>
      <c r="D452" s="2213" t="str">
        <f t="shared" si="263"/>
        <v>LOL6B9H
LOL6C8A
LOL6J8A</v>
      </c>
      <c r="E452" s="2227" t="str">
        <f t="shared" si="263"/>
        <v>UE spécialisation</v>
      </c>
      <c r="F452" s="2227" t="str">
        <f t="shared" si="263"/>
        <v>L3 LLCER et LEA parc. Traduction</v>
      </c>
      <c r="G452" s="2227" t="str">
        <f t="shared" si="263"/>
        <v>LLCER</v>
      </c>
      <c r="H452" s="2324" t="str">
        <f t="shared" si="263"/>
        <v/>
      </c>
      <c r="I452" s="254">
        <f t="shared" si="263"/>
        <v>3</v>
      </c>
      <c r="J452" s="2146">
        <f t="shared" si="263"/>
        <v>3</v>
      </c>
      <c r="K452" s="592" t="str">
        <f t="shared" si="263"/>
        <v>CLOISEAU Gilles</v>
      </c>
      <c r="L452" s="254">
        <f t="shared" si="263"/>
        <v>11</v>
      </c>
      <c r="M452" s="254" t="str">
        <f t="shared" si="263"/>
        <v/>
      </c>
      <c r="N452" s="2398" t="str">
        <f t="shared" si="263"/>
        <v/>
      </c>
      <c r="O452" s="2531"/>
      <c r="P452" s="255">
        <f t="shared" ref="P452" si="266">IF(P397="","",P397)</f>
        <v>20</v>
      </c>
      <c r="Q452" s="255"/>
      <c r="R452" s="2230" t="str">
        <f t="shared" ref="R452" si="267">IF(R397="","",R397)</f>
        <v/>
      </c>
      <c r="S452" s="2230" t="str">
        <f t="shared" si="263"/>
        <v/>
      </c>
      <c r="T452" s="1117" t="str">
        <f t="shared" si="263"/>
        <v/>
      </c>
      <c r="U452" s="2659" t="str">
        <f t="shared" si="263"/>
        <v/>
      </c>
      <c r="V452" s="2402">
        <f t="shared" si="263"/>
        <v>1</v>
      </c>
      <c r="W452" s="331" t="str">
        <f t="shared" si="263"/>
        <v>CC</v>
      </c>
      <c r="X452" s="331" t="str">
        <f t="shared" si="263"/>
        <v>écrit</v>
      </c>
      <c r="Y452" s="331" t="str">
        <f t="shared" si="263"/>
        <v>2h00</v>
      </c>
      <c r="Z452" s="742">
        <f t="shared" si="263"/>
        <v>1</v>
      </c>
      <c r="AA452" s="743" t="str">
        <f t="shared" si="263"/>
        <v>CT</v>
      </c>
      <c r="AB452" s="742" t="str">
        <f t="shared" si="263"/>
        <v>écrit</v>
      </c>
      <c r="AC452" s="1017" t="str">
        <f t="shared" si="263"/>
        <v>2h00</v>
      </c>
      <c r="AD452" s="1117" t="str">
        <f t="shared" si="263"/>
        <v/>
      </c>
      <c r="AE452" s="232" t="str">
        <f>IF(AD452="","",+AD452)</f>
        <v/>
      </c>
      <c r="AF452" s="2402">
        <f t="shared" si="263"/>
        <v>1</v>
      </c>
      <c r="AG452" s="1016" t="str">
        <f t="shared" si="263"/>
        <v>CT</v>
      </c>
      <c r="AH452" s="1016" t="str">
        <f t="shared" si="263"/>
        <v>écrit</v>
      </c>
      <c r="AI452" s="234" t="str">
        <f t="shared" si="263"/>
        <v>2h00</v>
      </c>
      <c r="AJ452" s="742">
        <f t="shared" si="263"/>
        <v>1</v>
      </c>
      <c r="AK452" s="1017" t="str">
        <f t="shared" si="263"/>
        <v>CT</v>
      </c>
      <c r="AL452" s="1017" t="str">
        <f t="shared" si="263"/>
        <v>écrit</v>
      </c>
      <c r="AM452" s="1017" t="str">
        <f t="shared" si="263"/>
        <v>2h00</v>
      </c>
      <c r="AN452" s="258" t="str">
        <f t="shared" si="263"/>
        <v>Introduction à la syntaxe comparée ; notions de rhétorique contrastive dans une perspective de traduction. Il s'agit de comprendre comment fonctionne un texte dans son ensemble en vue de le traduire (macro analyse). Comprendre dans quelle mesure des connaissances linguistiques (notamment lexicographiques, morphologiques, syntaxiques) peuvent aider à la réalisation de la traduction. Il s'agit de savoir choisir et utiliser l'outil théorique approprié à telle situation de traduction, et de comprendre que la linguistique ne permet pas de traiter tous les déterminants de la traduction. La lecture et l'analyse d'article sera également au programme.</v>
      </c>
    </row>
    <row r="453" spans="1:247" ht="30.75" customHeight="1" x14ac:dyDescent="0.25">
      <c r="A453" s="1417" t="str">
        <f t="shared" si="263"/>
        <v>LCLA6B02</v>
      </c>
      <c r="B453" s="1417" t="str">
        <f t="shared" si="263"/>
        <v>LLA6B7B</v>
      </c>
      <c r="C453" s="1418" t="str">
        <f t="shared" si="263"/>
        <v xml:space="preserve">Choix traduction renforcée 2 </v>
      </c>
      <c r="D453" s="2219" t="str">
        <f t="shared" si="263"/>
        <v>LOL6B9B</v>
      </c>
      <c r="E453" s="2433" t="str">
        <f t="shared" si="263"/>
        <v>CHAPEAU</v>
      </c>
      <c r="F453" s="2434" t="str">
        <f t="shared" si="263"/>
        <v>L3 LLCER et LEA parc. Traduction</v>
      </c>
      <c r="G453" s="2222" t="str">
        <f t="shared" si="263"/>
        <v/>
      </c>
      <c r="H453" s="2436" t="str">
        <f t="shared" si="263"/>
        <v>1 UE / 3 ECTS</v>
      </c>
      <c r="I453" s="2224">
        <f t="shared" si="263"/>
        <v>3</v>
      </c>
      <c r="J453" s="2224">
        <f t="shared" si="263"/>
        <v>3</v>
      </c>
      <c r="K453" s="2437" t="str">
        <f t="shared" si="263"/>
        <v/>
      </c>
      <c r="L453" s="2437" t="str">
        <f t="shared" si="263"/>
        <v/>
      </c>
      <c r="M453" s="2224" t="str">
        <f t="shared" si="263"/>
        <v/>
      </c>
      <c r="N453" s="211" t="str">
        <f t="shared" si="263"/>
        <v/>
      </c>
      <c r="O453" s="2526"/>
      <c r="P453" s="211" t="str">
        <f t="shared" ref="P453" si="268">IF(P398="","",P398)</f>
        <v/>
      </c>
      <c r="Q453" s="211"/>
      <c r="R453" s="211" t="str">
        <f t="shared" ref="R453" si="269">IF(R398="","",R398)</f>
        <v/>
      </c>
      <c r="S453" s="211" t="str">
        <f t="shared" si="263"/>
        <v/>
      </c>
      <c r="T453" s="213" t="str">
        <f t="shared" si="263"/>
        <v/>
      </c>
      <c r="U453" s="1923" t="str">
        <f t="shared" si="263"/>
        <v/>
      </c>
      <c r="V453" s="211" t="str">
        <f t="shared" si="263"/>
        <v/>
      </c>
      <c r="W453" s="211" t="str">
        <f t="shared" si="263"/>
        <v/>
      </c>
      <c r="X453" s="211" t="str">
        <f t="shared" si="263"/>
        <v/>
      </c>
      <c r="Y453" s="211" t="str">
        <f t="shared" si="263"/>
        <v/>
      </c>
      <c r="Z453" s="211" t="str">
        <f t="shared" si="263"/>
        <v/>
      </c>
      <c r="AA453" s="211" t="str">
        <f t="shared" si="263"/>
        <v/>
      </c>
      <c r="AB453" s="211" t="str">
        <f t="shared" si="263"/>
        <v/>
      </c>
      <c r="AC453" s="211" t="str">
        <f t="shared" si="263"/>
        <v/>
      </c>
      <c r="AD453" s="213" t="str">
        <f t="shared" si="263"/>
        <v/>
      </c>
      <c r="AE453" s="1923" t="str">
        <f t="shared" si="263"/>
        <v/>
      </c>
      <c r="AF453" s="211" t="str">
        <f t="shared" si="263"/>
        <v/>
      </c>
      <c r="AG453" s="211" t="str">
        <f t="shared" si="263"/>
        <v/>
      </c>
      <c r="AH453" s="211" t="str">
        <f t="shared" si="263"/>
        <v/>
      </c>
      <c r="AI453" s="211" t="str">
        <f t="shared" si="263"/>
        <v/>
      </c>
      <c r="AJ453" s="211" t="str">
        <f t="shared" si="263"/>
        <v/>
      </c>
      <c r="AK453" s="211" t="str">
        <f t="shared" si="263"/>
        <v/>
      </c>
      <c r="AL453" s="211" t="str">
        <f t="shared" si="263"/>
        <v/>
      </c>
      <c r="AM453" s="211" t="str">
        <f t="shared" si="263"/>
        <v/>
      </c>
      <c r="AN453" s="211" t="str">
        <f t="shared" si="263"/>
        <v/>
      </c>
      <c r="HK453" s="2"/>
      <c r="HL453" s="2"/>
      <c r="HM453" s="2"/>
      <c r="HN453" s="2"/>
      <c r="HO453" s="2"/>
      <c r="HP453" s="2"/>
      <c r="HQ453" s="2"/>
      <c r="HR453" s="2"/>
      <c r="HS453" s="2"/>
    </row>
    <row r="454" spans="1:247" ht="36" customHeight="1" x14ac:dyDescent="0.25">
      <c r="A454" s="2344" t="str">
        <f t="shared" si="263"/>
        <v/>
      </c>
      <c r="B454" s="1427" t="str">
        <f t="shared" si="263"/>
        <v>LLA6B7B1</v>
      </c>
      <c r="C454" s="1524" t="str">
        <f t="shared" si="263"/>
        <v>Traduction renforcée 2 Allemand-Français</v>
      </c>
      <c r="D454" s="2213" t="str">
        <f t="shared" si="263"/>
        <v>LOL6B9I
LOL6J8F</v>
      </c>
      <c r="E454" s="2227" t="str">
        <f t="shared" si="263"/>
        <v>UE spécialisation</v>
      </c>
      <c r="F454" s="2227" t="str">
        <f t="shared" si="263"/>
        <v>L3 LLCER et LEA parc. Traduction</v>
      </c>
      <c r="G454" s="2227" t="str">
        <f t="shared" si="263"/>
        <v>LLCER</v>
      </c>
      <c r="H454" s="2324" t="str">
        <f t="shared" si="263"/>
        <v/>
      </c>
      <c r="I454" s="254" t="str">
        <f t="shared" si="263"/>
        <v>3</v>
      </c>
      <c r="J454" s="2146" t="str">
        <f t="shared" si="263"/>
        <v>3</v>
      </c>
      <c r="K454" s="592" t="str">
        <f t="shared" si="263"/>
        <v>FLEURY Alain</v>
      </c>
      <c r="L454" s="254">
        <f t="shared" si="263"/>
        <v>12</v>
      </c>
      <c r="M454" s="254" t="str">
        <f t="shared" si="263"/>
        <v/>
      </c>
      <c r="N454" s="2301" t="str">
        <f t="shared" si="263"/>
        <v/>
      </c>
      <c r="O454" s="2531"/>
      <c r="P454" s="255">
        <f t="shared" ref="P454" si="270">IF(P399="","",P399)</f>
        <v>18</v>
      </c>
      <c r="Q454" s="255"/>
      <c r="R454" s="2230" t="str">
        <f t="shared" ref="R454" si="271">IF(R399="","",R399)</f>
        <v/>
      </c>
      <c r="S454" s="2230" t="str">
        <f t="shared" si="263"/>
        <v/>
      </c>
      <c r="T454" s="1117" t="str">
        <f t="shared" si="263"/>
        <v/>
      </c>
      <c r="U454" s="2659" t="str">
        <f t="shared" si="263"/>
        <v/>
      </c>
      <c r="V454" s="2402">
        <f t="shared" si="263"/>
        <v>1</v>
      </c>
      <c r="W454" s="331" t="str">
        <f t="shared" si="263"/>
        <v>CC</v>
      </c>
      <c r="X454" s="331" t="str">
        <f t="shared" si="263"/>
        <v>écrit</v>
      </c>
      <c r="Y454" s="331" t="str">
        <f t="shared" si="263"/>
        <v>1h30</v>
      </c>
      <c r="Z454" s="742">
        <f t="shared" si="263"/>
        <v>1</v>
      </c>
      <c r="AA454" s="743" t="str">
        <f t="shared" si="263"/>
        <v>CT</v>
      </c>
      <c r="AB454" s="742" t="str">
        <f t="shared" si="263"/>
        <v>écrit</v>
      </c>
      <c r="AC454" s="1017" t="str">
        <f t="shared" si="263"/>
        <v>1h30</v>
      </c>
      <c r="AD454" s="1117" t="str">
        <f t="shared" si="263"/>
        <v/>
      </c>
      <c r="AE454" s="232" t="str">
        <f t="shared" ref="AE454:AE456" si="272">IF(AD454="","",+AD454)</f>
        <v/>
      </c>
      <c r="AF454" s="2402">
        <f t="shared" si="263"/>
        <v>1</v>
      </c>
      <c r="AG454" s="1016" t="str">
        <f t="shared" si="263"/>
        <v>CT</v>
      </c>
      <c r="AH454" s="1016" t="str">
        <f t="shared" si="263"/>
        <v>écrit</v>
      </c>
      <c r="AI454" s="234" t="str">
        <f t="shared" si="263"/>
        <v>1h30</v>
      </c>
      <c r="AJ454" s="742">
        <f t="shared" si="263"/>
        <v>1</v>
      </c>
      <c r="AK454" s="1017" t="str">
        <f t="shared" si="263"/>
        <v>CT</v>
      </c>
      <c r="AL454" s="1017" t="str">
        <f t="shared" si="263"/>
        <v>écrit</v>
      </c>
      <c r="AM454" s="1017" t="str">
        <f t="shared" si="263"/>
        <v>1h30</v>
      </c>
      <c r="AN454" s="258" t="str">
        <f t="shared" si="263"/>
        <v/>
      </c>
    </row>
    <row r="455" spans="1:247" ht="36" customHeight="1" x14ac:dyDescent="0.25">
      <c r="A455" s="2344" t="str">
        <f t="shared" si="263"/>
        <v/>
      </c>
      <c r="B455" s="1427" t="str">
        <f t="shared" si="263"/>
        <v>LLA6B7B2</v>
      </c>
      <c r="C455" s="1524" t="str">
        <f t="shared" si="263"/>
        <v>Traduction renforcée 2 Espagnol-Français</v>
      </c>
      <c r="D455" s="2213" t="str">
        <f t="shared" si="263"/>
        <v>LOL6B9J
LOL6C8E
LOL6J8G</v>
      </c>
      <c r="E455" s="2227" t="str">
        <f t="shared" si="263"/>
        <v>UE spécialisation</v>
      </c>
      <c r="F455" s="2227" t="str">
        <f t="shared" si="263"/>
        <v>L3 LLCER et LEA parc. Traduction</v>
      </c>
      <c r="G455" s="2227" t="str">
        <f t="shared" si="263"/>
        <v>LLCER</v>
      </c>
      <c r="H455" s="2324" t="str">
        <f t="shared" si="263"/>
        <v/>
      </c>
      <c r="I455" s="254" t="str">
        <f t="shared" si="263"/>
        <v>3</v>
      </c>
      <c r="J455" s="2146" t="str">
        <f t="shared" si="263"/>
        <v>3</v>
      </c>
      <c r="K455" s="592" t="str">
        <f t="shared" si="263"/>
        <v>GINESTA-MUNOZ Magali</v>
      </c>
      <c r="L455" s="254">
        <f t="shared" si="263"/>
        <v>14</v>
      </c>
      <c r="M455" s="254" t="str">
        <f t="shared" si="263"/>
        <v/>
      </c>
      <c r="N455" s="2301" t="str">
        <f t="shared" si="263"/>
        <v/>
      </c>
      <c r="O455" s="2531"/>
      <c r="P455" s="255">
        <f t="shared" ref="P455" si="273">IF(P400="","",P400)</f>
        <v>18</v>
      </c>
      <c r="Q455" s="255"/>
      <c r="R455" s="2230" t="str">
        <f t="shared" ref="R455" si="274">IF(R400="","",R400)</f>
        <v/>
      </c>
      <c r="S455" s="2230" t="str">
        <f t="shared" si="263"/>
        <v/>
      </c>
      <c r="T455" s="1117" t="str">
        <f t="shared" si="263"/>
        <v/>
      </c>
      <c r="U455" s="2659" t="str">
        <f t="shared" si="263"/>
        <v/>
      </c>
      <c r="V455" s="2402">
        <f t="shared" si="263"/>
        <v>1</v>
      </c>
      <c r="W455" s="331" t="str">
        <f t="shared" si="263"/>
        <v>CC</v>
      </c>
      <c r="X455" s="331" t="str">
        <f t="shared" si="263"/>
        <v>écrit</v>
      </c>
      <c r="Y455" s="331" t="str">
        <f t="shared" si="263"/>
        <v/>
      </c>
      <c r="Z455" s="742">
        <f t="shared" si="263"/>
        <v>1</v>
      </c>
      <c r="AA455" s="743" t="str">
        <f t="shared" si="263"/>
        <v>CT</v>
      </c>
      <c r="AB455" s="742" t="str">
        <f t="shared" si="263"/>
        <v>écrit</v>
      </c>
      <c r="AC455" s="1017" t="str">
        <f t="shared" si="263"/>
        <v>1h30</v>
      </c>
      <c r="AD455" s="1117" t="str">
        <f t="shared" si="263"/>
        <v/>
      </c>
      <c r="AE455" s="232" t="str">
        <f t="shared" si="272"/>
        <v/>
      </c>
      <c r="AF455" s="2402">
        <f t="shared" si="263"/>
        <v>1</v>
      </c>
      <c r="AG455" s="1016" t="str">
        <f t="shared" si="263"/>
        <v>CT</v>
      </c>
      <c r="AH455" s="1016" t="str">
        <f t="shared" si="263"/>
        <v>écrit</v>
      </c>
      <c r="AI455" s="234" t="str">
        <f t="shared" si="263"/>
        <v>1h30</v>
      </c>
      <c r="AJ455" s="742">
        <f t="shared" si="263"/>
        <v>1</v>
      </c>
      <c r="AK455" s="1017" t="str">
        <f t="shared" si="263"/>
        <v>CT</v>
      </c>
      <c r="AL455" s="1017" t="str">
        <f t="shared" si="263"/>
        <v>écrit</v>
      </c>
      <c r="AM455" s="1017" t="str">
        <f t="shared" si="263"/>
        <v>1h30</v>
      </c>
      <c r="AN455" s="258" t="str">
        <f t="shared" si="263"/>
        <v/>
      </c>
    </row>
    <row r="456" spans="1:247" ht="36" customHeight="1" x14ac:dyDescent="0.25">
      <c r="A456" s="2344" t="str">
        <f t="shared" si="263"/>
        <v/>
      </c>
      <c r="B456" s="1427" t="str">
        <f t="shared" si="263"/>
        <v>LLA6B7B3</v>
      </c>
      <c r="C456" s="1524" t="str">
        <f t="shared" si="263"/>
        <v>Traduction renforcée 2 Japonais-Français</v>
      </c>
      <c r="D456" s="2213" t="str">
        <f t="shared" si="263"/>
        <v>LOL6J8I</v>
      </c>
      <c r="E456" s="2227" t="str">
        <f t="shared" si="263"/>
        <v>UE spécialisation</v>
      </c>
      <c r="F456" s="2227" t="str">
        <f t="shared" si="263"/>
        <v>L3 LLCER et LEA parc. Traduction</v>
      </c>
      <c r="G456" s="2227" t="str">
        <f t="shared" si="263"/>
        <v>LLCER</v>
      </c>
      <c r="H456" s="2324" t="str">
        <f t="shared" si="263"/>
        <v/>
      </c>
      <c r="I456" s="254" t="str">
        <f t="shared" si="263"/>
        <v>3</v>
      </c>
      <c r="J456" s="2146" t="str">
        <f t="shared" si="263"/>
        <v>3</v>
      </c>
      <c r="K456" s="592" t="str">
        <f t="shared" si="263"/>
        <v>DURRINGER Fabien</v>
      </c>
      <c r="L456" s="254">
        <f t="shared" si="263"/>
        <v>15</v>
      </c>
      <c r="M456" s="254" t="str">
        <f t="shared" si="263"/>
        <v/>
      </c>
      <c r="N456" s="2301" t="str">
        <f t="shared" si="263"/>
        <v/>
      </c>
      <c r="O456" s="2531"/>
      <c r="P456" s="255">
        <f t="shared" ref="P456" si="275">IF(P401="","",P401)</f>
        <v>18</v>
      </c>
      <c r="Q456" s="255"/>
      <c r="R456" s="2230" t="str">
        <f t="shared" ref="R456" si="276">IF(R401="","",R401)</f>
        <v/>
      </c>
      <c r="S456" s="2230" t="str">
        <f t="shared" si="263"/>
        <v/>
      </c>
      <c r="T456" s="1117" t="str">
        <f t="shared" si="263"/>
        <v/>
      </c>
      <c r="U456" s="2659" t="str">
        <f t="shared" si="263"/>
        <v/>
      </c>
      <c r="V456" s="2402">
        <f t="shared" si="263"/>
        <v>1</v>
      </c>
      <c r="W456" s="331" t="str">
        <f t="shared" si="263"/>
        <v>CC</v>
      </c>
      <c r="X456" s="331" t="str">
        <f t="shared" si="263"/>
        <v>écrit</v>
      </c>
      <c r="Y456" s="697" t="str">
        <f t="shared" si="263"/>
        <v xml:space="preserve">30 min. ou 1h00 </v>
      </c>
      <c r="Z456" s="742">
        <f t="shared" si="263"/>
        <v>1</v>
      </c>
      <c r="AA456" s="743" t="str">
        <f t="shared" si="263"/>
        <v>CT</v>
      </c>
      <c r="AB456" s="742" t="str">
        <f t="shared" si="263"/>
        <v>écrit</v>
      </c>
      <c r="AC456" s="1017" t="str">
        <f t="shared" si="263"/>
        <v>1h00</v>
      </c>
      <c r="AD456" s="1117" t="str">
        <f t="shared" si="263"/>
        <v/>
      </c>
      <c r="AE456" s="232" t="str">
        <f t="shared" si="272"/>
        <v/>
      </c>
      <c r="AF456" s="2402">
        <f t="shared" si="263"/>
        <v>1</v>
      </c>
      <c r="AG456" s="1016" t="str">
        <f t="shared" si="263"/>
        <v>CT</v>
      </c>
      <c r="AH456" s="1016" t="str">
        <f t="shared" si="263"/>
        <v>écrit</v>
      </c>
      <c r="AI456" s="234" t="str">
        <f t="shared" si="263"/>
        <v>1h00</v>
      </c>
      <c r="AJ456" s="742">
        <f t="shared" si="263"/>
        <v>1</v>
      </c>
      <c r="AK456" s="1017" t="str">
        <f t="shared" si="263"/>
        <v>CT</v>
      </c>
      <c r="AL456" s="1017" t="str">
        <f t="shared" si="263"/>
        <v>écrit</v>
      </c>
      <c r="AM456" s="1017" t="str">
        <f t="shared" si="263"/>
        <v>1h00</v>
      </c>
      <c r="AN456" s="258" t="str">
        <f t="shared" si="263"/>
        <v/>
      </c>
    </row>
    <row r="457" spans="1:247" ht="30.75" customHeight="1" x14ac:dyDescent="0.25">
      <c r="A457" s="1429" t="s">
        <v>1112</v>
      </c>
      <c r="B457" s="1429" t="s">
        <v>1113</v>
      </c>
      <c r="C457" s="1449" t="s">
        <v>710</v>
      </c>
      <c r="D457" s="2439"/>
      <c r="E457" s="2440"/>
      <c r="F457" s="2440"/>
      <c r="G457" s="2441"/>
      <c r="H457" s="2442"/>
      <c r="I457" s="2443"/>
      <c r="J457" s="2444"/>
      <c r="K457" s="2444"/>
      <c r="L457" s="2444"/>
      <c r="M457" s="2246"/>
      <c r="N457" s="2247"/>
      <c r="O457" s="2518"/>
      <c r="P457" s="2247"/>
      <c r="Q457" s="2247"/>
      <c r="R457" s="2247"/>
      <c r="S457" s="2247"/>
      <c r="T457" s="317"/>
      <c r="U457" s="318"/>
      <c r="V457" s="2248"/>
      <c r="W457" s="2248"/>
      <c r="X457" s="2249"/>
      <c r="Y457" s="2250"/>
      <c r="Z457" s="2249"/>
      <c r="AA457" s="2249"/>
      <c r="AB457" s="2249"/>
      <c r="AC457" s="2249"/>
      <c r="AD457" s="324"/>
      <c r="AE457" s="325"/>
      <c r="AF457" s="2249"/>
      <c r="AG457" s="2249"/>
      <c r="AH457" s="2249"/>
      <c r="AI457" s="2249"/>
      <c r="AJ457" s="2249"/>
      <c r="AK457" s="2249"/>
      <c r="AL457" s="2249"/>
      <c r="AM457" s="2249"/>
      <c r="AN457" s="2251"/>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row>
    <row r="458" spans="1:247" s="1375" customFormat="1" ht="49.5" customHeight="1" x14ac:dyDescent="0.25">
      <c r="A458" s="2445" t="s">
        <v>1085</v>
      </c>
      <c r="B458" s="2445" t="s">
        <v>1114</v>
      </c>
      <c r="C458" s="2422" t="s">
        <v>1115</v>
      </c>
      <c r="D458" s="2464"/>
      <c r="E458" s="2421" t="s">
        <v>118</v>
      </c>
      <c r="F458" s="2422" t="s">
        <v>1020</v>
      </c>
      <c r="G458" s="2420" t="s">
        <v>51</v>
      </c>
      <c r="H458" s="2423"/>
      <c r="I458" s="2420"/>
      <c r="J458" s="2420"/>
      <c r="K458" s="1363" t="s">
        <v>215</v>
      </c>
      <c r="L458" s="1363"/>
      <c r="M458" s="1363"/>
      <c r="N458" s="1357"/>
      <c r="O458" s="2535"/>
      <c r="P458" s="1357"/>
      <c r="Q458" s="1357"/>
      <c r="R458" s="2424"/>
      <c r="S458" s="2424"/>
      <c r="T458" s="1365"/>
      <c r="U458" s="1366"/>
      <c r="V458" s="2425"/>
      <c r="W458" s="1368"/>
      <c r="X458" s="1368"/>
      <c r="Y458" s="1368"/>
      <c r="Z458" s="1369"/>
      <c r="AA458" s="1368"/>
      <c r="AB458" s="1368"/>
      <c r="AC458" s="1368"/>
      <c r="AD458" s="1371"/>
      <c r="AE458" s="1372"/>
      <c r="AF458" s="1369"/>
      <c r="AG458" s="1368"/>
      <c r="AH458" s="1368"/>
      <c r="AI458" s="1368"/>
      <c r="AJ458" s="1369"/>
      <c r="AK458" s="1368"/>
      <c r="AL458" s="1368"/>
      <c r="AM458" s="1368"/>
      <c r="AN458" s="1373"/>
      <c r="AO458" s="1374"/>
      <c r="AP458" s="1374"/>
      <c r="AQ458" s="1374"/>
      <c r="AR458" s="1374"/>
      <c r="AS458" s="1374"/>
      <c r="AT458" s="1374"/>
      <c r="AU458" s="1374"/>
      <c r="AV458" s="1374"/>
      <c r="AW458" s="1374"/>
      <c r="AX458" s="1374"/>
      <c r="AY458" s="1374"/>
      <c r="AZ458" s="1374"/>
      <c r="BA458" s="1374"/>
      <c r="BB458" s="1374"/>
      <c r="BC458" s="1374"/>
      <c r="BD458" s="1374"/>
      <c r="BE458" s="1374"/>
      <c r="BF458" s="1374"/>
      <c r="BG458" s="1374"/>
      <c r="BH458" s="1374"/>
      <c r="BI458" s="1374"/>
      <c r="BJ458" s="1374"/>
      <c r="BK458" s="1374"/>
      <c r="BL458" s="1374"/>
      <c r="BM458" s="1374"/>
      <c r="BN458" s="1374"/>
      <c r="BO458" s="1374"/>
      <c r="BP458" s="1374"/>
      <c r="BQ458" s="1374"/>
      <c r="BR458" s="1374"/>
      <c r="BS458" s="1374"/>
      <c r="BT458" s="1374"/>
      <c r="BU458" s="1374"/>
      <c r="BV458" s="1374"/>
      <c r="BW458" s="1374"/>
      <c r="BX458" s="1374"/>
      <c r="BY458" s="1374"/>
      <c r="BZ458" s="1374"/>
      <c r="CA458" s="1374"/>
      <c r="CB458" s="1374"/>
      <c r="CC458" s="1374"/>
      <c r="CD458" s="1374"/>
      <c r="CE458" s="1374"/>
      <c r="CF458" s="1374"/>
      <c r="CG458" s="1374"/>
      <c r="CH458" s="1374"/>
      <c r="CI458" s="1374"/>
      <c r="CJ458" s="1374"/>
      <c r="CK458" s="1374"/>
      <c r="CL458" s="1374"/>
      <c r="CM458" s="1374"/>
      <c r="CN458" s="1374"/>
      <c r="CO458" s="1374"/>
      <c r="CP458" s="1374"/>
      <c r="CQ458" s="1374"/>
      <c r="CR458" s="1374"/>
      <c r="CS458" s="1374"/>
      <c r="CT458" s="1374"/>
      <c r="CU458" s="1374"/>
      <c r="CV458" s="1374"/>
      <c r="CW458" s="1374"/>
      <c r="CX458" s="1374"/>
      <c r="CY458" s="1374"/>
      <c r="CZ458" s="1374"/>
      <c r="DA458" s="1374"/>
      <c r="DB458" s="1374"/>
      <c r="DC458" s="1374"/>
      <c r="DD458" s="1374"/>
      <c r="DE458" s="1374"/>
      <c r="DF458" s="1374"/>
      <c r="DG458" s="1374"/>
      <c r="DH458" s="1374"/>
      <c r="DI458" s="1374"/>
      <c r="DJ458" s="1374"/>
      <c r="DK458" s="1374"/>
      <c r="DL458" s="1374"/>
      <c r="DM458" s="1374"/>
      <c r="DN458" s="1374"/>
      <c r="DO458" s="1374"/>
      <c r="DP458" s="1374"/>
      <c r="DQ458" s="1374"/>
      <c r="DR458" s="1374"/>
      <c r="DS458" s="1374"/>
      <c r="DT458" s="1374"/>
      <c r="DU458" s="1374"/>
      <c r="DV458" s="1374"/>
      <c r="DW458" s="1374"/>
      <c r="DX458" s="1374"/>
      <c r="DY458" s="1374"/>
      <c r="DZ458" s="1374"/>
      <c r="EA458" s="1374"/>
      <c r="EB458" s="1374"/>
      <c r="EC458" s="1374"/>
      <c r="ED458" s="1374"/>
      <c r="EE458" s="1374"/>
      <c r="EF458" s="1374"/>
      <c r="EG458" s="1374"/>
      <c r="EH458" s="1374"/>
      <c r="EI458" s="1374"/>
      <c r="EJ458" s="1374"/>
      <c r="EK458" s="1374"/>
      <c r="EL458" s="1374"/>
      <c r="EM458" s="1374"/>
      <c r="EN458" s="1374"/>
      <c r="EO458" s="1374"/>
      <c r="EP458" s="1374"/>
      <c r="EQ458" s="1374"/>
      <c r="ER458" s="1374"/>
      <c r="ES458" s="1374"/>
      <c r="ET458" s="1374"/>
      <c r="EU458" s="1374"/>
      <c r="EV458" s="1374"/>
      <c r="EW458" s="1374"/>
      <c r="EX458" s="1374"/>
      <c r="EY458" s="1374"/>
      <c r="EZ458" s="1374"/>
      <c r="FA458" s="1374"/>
      <c r="FB458" s="1374"/>
      <c r="FC458" s="1374"/>
      <c r="FD458" s="1374"/>
      <c r="FE458" s="1374"/>
      <c r="FF458" s="1374"/>
      <c r="FG458" s="1374"/>
      <c r="FH458" s="1374"/>
      <c r="FI458" s="1374"/>
      <c r="FJ458" s="1374"/>
      <c r="FK458" s="1374"/>
      <c r="FL458" s="1374"/>
      <c r="FM458" s="1374"/>
      <c r="FN458" s="1374"/>
      <c r="FO458" s="1374"/>
      <c r="FP458" s="1374"/>
      <c r="FQ458" s="1374"/>
      <c r="FR458" s="1374"/>
      <c r="FS458" s="1374"/>
      <c r="FT458" s="1374"/>
      <c r="FU458" s="1374"/>
      <c r="FV458" s="1374"/>
      <c r="FW458" s="1374"/>
      <c r="FX458" s="1374"/>
      <c r="FY458" s="1374"/>
      <c r="FZ458" s="1374"/>
      <c r="GA458" s="1374"/>
      <c r="GB458" s="1374"/>
      <c r="GC458" s="1374"/>
      <c r="GD458" s="1374"/>
      <c r="GE458" s="1374"/>
      <c r="GF458" s="1374"/>
      <c r="GG458" s="1374"/>
      <c r="GH458" s="1374"/>
      <c r="GI458" s="1374"/>
      <c r="GJ458" s="1374"/>
      <c r="GK458" s="1374"/>
      <c r="GL458" s="1374"/>
      <c r="GM458" s="1374"/>
      <c r="GN458" s="1374"/>
      <c r="GO458" s="1374"/>
      <c r="GP458" s="1374"/>
      <c r="GQ458" s="1374"/>
      <c r="GR458" s="1374"/>
      <c r="GS458" s="1374"/>
      <c r="GT458" s="1374"/>
      <c r="GU458" s="1374"/>
      <c r="GV458" s="1374"/>
      <c r="GW458" s="1374"/>
      <c r="GX458" s="1374"/>
      <c r="GY458" s="1374"/>
      <c r="GZ458" s="1374"/>
      <c r="HA458" s="1374"/>
      <c r="HB458" s="1374"/>
      <c r="HC458" s="1374"/>
      <c r="HD458" s="1374"/>
      <c r="HE458" s="1374"/>
      <c r="HF458" s="1374"/>
      <c r="HG458" s="1374"/>
      <c r="HH458" s="1374"/>
      <c r="HI458" s="1374"/>
      <c r="HJ458" s="1374"/>
      <c r="HK458" s="1374"/>
      <c r="HL458" s="1374"/>
      <c r="HM458" s="1374"/>
      <c r="HN458" s="1374"/>
      <c r="HO458" s="1374"/>
      <c r="HP458" s="1374"/>
      <c r="HQ458" s="1374"/>
      <c r="HR458" s="1374"/>
      <c r="HS458" s="1374"/>
      <c r="HT458" s="1374"/>
      <c r="HU458" s="1374"/>
      <c r="HV458" s="1374"/>
      <c r="HW458" s="1374"/>
      <c r="HX458" s="1374"/>
      <c r="HY458" s="1374"/>
      <c r="HZ458" s="1374"/>
      <c r="IA458" s="1374"/>
      <c r="IB458" s="1374"/>
      <c r="IC458" s="1374"/>
      <c r="ID458" s="1374"/>
      <c r="IE458" s="1374"/>
      <c r="IF458" s="1374"/>
      <c r="IG458" s="1374"/>
      <c r="IH458" s="1374"/>
      <c r="II458" s="1374"/>
      <c r="IJ458" s="1374"/>
      <c r="IK458" s="1374"/>
      <c r="IL458" s="1374"/>
      <c r="IM458" s="1374"/>
    </row>
    <row r="459" spans="1:247" ht="25.5" x14ac:dyDescent="0.25">
      <c r="A459" s="1417" t="str">
        <f t="shared" ref="A459:AN465" si="277">IF(A404="","",A404)</f>
        <v>LCLA6B03</v>
      </c>
      <c r="B459" s="1417" t="str">
        <f t="shared" si="277"/>
        <v>LLA6B80</v>
      </c>
      <c r="C459" s="1418" t="str">
        <f t="shared" si="277"/>
        <v>Choix UE spécialisation parcours médiation interculturelle S6</v>
      </c>
      <c r="D459" s="2219" t="str">
        <f t="shared" si="277"/>
        <v/>
      </c>
      <c r="E459" s="2456" t="str">
        <f t="shared" si="277"/>
        <v>BLOC</v>
      </c>
      <c r="F459" s="2456" t="str">
        <f t="shared" si="277"/>
        <v>1 UE / 6 ECTS</v>
      </c>
      <c r="G459" s="2222" t="str">
        <f t="shared" si="277"/>
        <v/>
      </c>
      <c r="H459" s="2436" t="str">
        <f t="shared" si="277"/>
        <v/>
      </c>
      <c r="I459" s="2224" t="str">
        <f t="shared" si="277"/>
        <v/>
      </c>
      <c r="J459" s="2224" t="str">
        <f t="shared" si="277"/>
        <v/>
      </c>
      <c r="K459" s="2437" t="str">
        <f t="shared" si="277"/>
        <v/>
      </c>
      <c r="L459" s="2437" t="str">
        <f t="shared" si="277"/>
        <v/>
      </c>
      <c r="M459" s="2224" t="str">
        <f t="shared" si="277"/>
        <v/>
      </c>
      <c r="N459" s="211" t="str">
        <f t="shared" si="277"/>
        <v/>
      </c>
      <c r="O459" s="2526"/>
      <c r="P459" s="211" t="str">
        <f t="shared" ref="P459" si="278">IF(P404="","",P404)</f>
        <v/>
      </c>
      <c r="Q459" s="211"/>
      <c r="R459" s="211" t="str">
        <f t="shared" ref="R459" si="279">IF(R404="","",R404)</f>
        <v/>
      </c>
      <c r="S459" s="211" t="str">
        <f t="shared" si="277"/>
        <v/>
      </c>
      <c r="T459" s="213"/>
      <c r="U459" s="214"/>
      <c r="V459" s="211" t="str">
        <f t="shared" si="277"/>
        <v/>
      </c>
      <c r="W459" s="211" t="str">
        <f t="shared" si="277"/>
        <v/>
      </c>
      <c r="X459" s="211" t="str">
        <f t="shared" si="277"/>
        <v/>
      </c>
      <c r="Y459" s="211" t="str">
        <f t="shared" si="277"/>
        <v/>
      </c>
      <c r="Z459" s="211" t="str">
        <f t="shared" si="277"/>
        <v/>
      </c>
      <c r="AA459" s="211" t="str">
        <f t="shared" si="277"/>
        <v/>
      </c>
      <c r="AB459" s="211" t="str">
        <f t="shared" si="277"/>
        <v/>
      </c>
      <c r="AC459" s="211" t="str">
        <f t="shared" si="277"/>
        <v/>
      </c>
      <c r="AD459" s="213"/>
      <c r="AE459" s="214"/>
      <c r="AF459" s="211" t="str">
        <f t="shared" si="277"/>
        <v/>
      </c>
      <c r="AG459" s="211" t="str">
        <f t="shared" si="277"/>
        <v/>
      </c>
      <c r="AH459" s="211" t="str">
        <f t="shared" si="277"/>
        <v/>
      </c>
      <c r="AI459" s="211" t="str">
        <f t="shared" si="277"/>
        <v/>
      </c>
      <c r="AJ459" s="211" t="str">
        <f t="shared" si="277"/>
        <v/>
      </c>
      <c r="AK459" s="211" t="str">
        <f t="shared" si="277"/>
        <v/>
      </c>
      <c r="AL459" s="211" t="str">
        <f t="shared" si="277"/>
        <v/>
      </c>
      <c r="AM459" s="211" t="str">
        <f t="shared" si="277"/>
        <v/>
      </c>
      <c r="AN459" s="211" t="str">
        <f t="shared" si="277"/>
        <v/>
      </c>
      <c r="HK459" s="2"/>
      <c r="HL459" s="2"/>
      <c r="HM459" s="2"/>
      <c r="HN459" s="2"/>
      <c r="HO459" s="2"/>
      <c r="HP459" s="2"/>
      <c r="HQ459" s="2"/>
      <c r="HR459" s="2"/>
      <c r="HS459" s="2"/>
    </row>
    <row r="460" spans="1:247" s="1968" customFormat="1" ht="28.5" customHeight="1" x14ac:dyDescent="0.25">
      <c r="A460" s="1956" t="str">
        <f t="shared" si="277"/>
        <v>LOLA6B07</v>
      </c>
      <c r="B460" s="1956" t="str">
        <f t="shared" si="277"/>
        <v>LLA6B8A</v>
      </c>
      <c r="C460" s="1957" t="str">
        <f t="shared" si="277"/>
        <v>Culture anglophone S6</v>
      </c>
      <c r="D460" s="2481" t="str">
        <f t="shared" si="277"/>
        <v/>
      </c>
      <c r="E460" s="2482" t="str">
        <f t="shared" si="277"/>
        <v>CHAPEAU</v>
      </c>
      <c r="F460" s="2482" t="str">
        <f t="shared" si="277"/>
        <v>L3 LLCER et LEA parc. Médiation</v>
      </c>
      <c r="G460" s="2482" t="str">
        <f t="shared" si="277"/>
        <v/>
      </c>
      <c r="H460" s="2483" t="str">
        <f t="shared" si="277"/>
        <v/>
      </c>
      <c r="I460" s="2482" t="str">
        <f t="shared" si="277"/>
        <v/>
      </c>
      <c r="J460" s="2482" t="str">
        <f t="shared" si="277"/>
        <v/>
      </c>
      <c r="K460" s="1961" t="str">
        <f t="shared" si="277"/>
        <v/>
      </c>
      <c r="L460" s="1961" t="str">
        <f t="shared" si="277"/>
        <v/>
      </c>
      <c r="M460" s="1963" t="str">
        <f t="shared" si="277"/>
        <v/>
      </c>
      <c r="N460" s="2484" t="str">
        <f t="shared" si="277"/>
        <v/>
      </c>
      <c r="O460" s="1978"/>
      <c r="P460" s="2485" t="str">
        <f t="shared" ref="P460" si="280">IF(P405="","",P405)</f>
        <v/>
      </c>
      <c r="Q460" s="2485"/>
      <c r="R460" s="2486" t="str">
        <f t="shared" ref="R460" si="281">IF(R405="","",R405)</f>
        <v/>
      </c>
      <c r="S460" s="2486" t="str">
        <f t="shared" si="277"/>
        <v/>
      </c>
      <c r="T460" s="1965"/>
      <c r="U460" s="1963"/>
      <c r="V460" s="2487" t="str">
        <f t="shared" si="277"/>
        <v/>
      </c>
      <c r="W460" s="2488" t="str">
        <f t="shared" si="277"/>
        <v/>
      </c>
      <c r="X460" s="2488" t="str">
        <f t="shared" si="277"/>
        <v/>
      </c>
      <c r="Y460" s="2488" t="str">
        <f t="shared" si="277"/>
        <v/>
      </c>
      <c r="Z460" s="2489" t="str">
        <f t="shared" si="277"/>
        <v/>
      </c>
      <c r="AA460" s="2490" t="str">
        <f t="shared" si="277"/>
        <v/>
      </c>
      <c r="AB460" s="2489" t="str">
        <f t="shared" si="277"/>
        <v/>
      </c>
      <c r="AC460" s="2491" t="str">
        <f t="shared" si="277"/>
        <v/>
      </c>
      <c r="AD460" s="1963"/>
      <c r="AE460" s="1963"/>
      <c r="AF460" s="2487" t="str">
        <f t="shared" si="277"/>
        <v/>
      </c>
      <c r="AG460" s="2492" t="str">
        <f t="shared" si="277"/>
        <v/>
      </c>
      <c r="AH460" s="2492" t="str">
        <f t="shared" si="277"/>
        <v/>
      </c>
      <c r="AI460" s="234" t="str">
        <f t="shared" si="277"/>
        <v/>
      </c>
      <c r="AJ460" s="2489" t="str">
        <f t="shared" si="277"/>
        <v/>
      </c>
      <c r="AK460" s="2491" t="str">
        <f t="shared" si="277"/>
        <v/>
      </c>
      <c r="AL460" s="2491" t="str">
        <f t="shared" si="277"/>
        <v/>
      </c>
      <c r="AM460" s="2491" t="str">
        <f t="shared" si="277"/>
        <v/>
      </c>
      <c r="AN460" s="2493" t="str">
        <f t="shared" si="277"/>
        <v/>
      </c>
      <c r="AO460" s="1966"/>
      <c r="AP460" s="1966"/>
      <c r="AQ460" s="1966"/>
      <c r="AR460" s="1966"/>
      <c r="AS460" s="1966"/>
      <c r="AT460" s="1966"/>
      <c r="AU460" s="1966"/>
      <c r="AV460" s="1966"/>
      <c r="AW460" s="1966"/>
      <c r="AX460" s="1966"/>
      <c r="AY460" s="1966"/>
      <c r="AZ460" s="1966"/>
      <c r="BA460" s="1966"/>
      <c r="BB460" s="1966"/>
      <c r="BC460" s="1966"/>
      <c r="BD460" s="1966"/>
      <c r="BE460" s="1966"/>
      <c r="BF460" s="1966"/>
      <c r="BG460" s="1966"/>
      <c r="BH460" s="1966"/>
      <c r="BI460" s="1966"/>
      <c r="BJ460" s="1966"/>
      <c r="BK460" s="1966"/>
      <c r="BL460" s="1966"/>
      <c r="BM460" s="1966"/>
      <c r="BN460" s="1966"/>
      <c r="BO460" s="1966"/>
      <c r="BP460" s="1966"/>
      <c r="BQ460" s="1966"/>
      <c r="BR460" s="1966"/>
      <c r="BS460" s="1966"/>
      <c r="BT460" s="1966"/>
      <c r="BU460" s="1966"/>
      <c r="BV460" s="1966"/>
      <c r="BW460" s="1966"/>
      <c r="BX460" s="1966"/>
      <c r="BY460" s="1966"/>
      <c r="BZ460" s="1966"/>
      <c r="CA460" s="1966"/>
      <c r="CB460" s="1966"/>
      <c r="CC460" s="1966"/>
      <c r="CD460" s="1966"/>
      <c r="CE460" s="1966"/>
      <c r="CF460" s="1966"/>
      <c r="CG460" s="1966"/>
      <c r="CH460" s="1966"/>
      <c r="CI460" s="1966"/>
      <c r="CJ460" s="1966"/>
      <c r="CK460" s="1966"/>
      <c r="CL460" s="1966"/>
      <c r="CM460" s="1966"/>
      <c r="CN460" s="1966"/>
      <c r="CO460" s="1966"/>
      <c r="CP460" s="1966"/>
      <c r="CQ460" s="1966"/>
      <c r="CR460" s="1966"/>
      <c r="CS460" s="1966"/>
      <c r="CT460" s="1966"/>
      <c r="CU460" s="1966"/>
      <c r="CV460" s="1966"/>
      <c r="CW460" s="1966"/>
      <c r="CX460" s="1966"/>
      <c r="CY460" s="1966"/>
      <c r="CZ460" s="1966"/>
      <c r="DA460" s="1966"/>
      <c r="DB460" s="1966"/>
      <c r="DC460" s="1966"/>
      <c r="DD460" s="1966"/>
      <c r="DE460" s="1966"/>
      <c r="DF460" s="1966"/>
      <c r="DG460" s="1966"/>
      <c r="DH460" s="1966"/>
      <c r="DI460" s="1966"/>
      <c r="DJ460" s="1966"/>
      <c r="DK460" s="1966"/>
      <c r="DL460" s="1967"/>
      <c r="DM460" s="1967"/>
      <c r="DN460" s="1967"/>
      <c r="DO460" s="1967"/>
      <c r="DP460" s="1967"/>
      <c r="DQ460" s="1967"/>
      <c r="DR460" s="1967"/>
      <c r="DS460" s="1967"/>
      <c r="DT460" s="1967"/>
      <c r="DU460" s="1967"/>
      <c r="DV460" s="1967"/>
      <c r="DW460" s="1967"/>
      <c r="DX460" s="1967"/>
      <c r="DY460" s="1967"/>
      <c r="DZ460" s="1967"/>
      <c r="EA460" s="1967"/>
      <c r="EB460" s="1967"/>
      <c r="EC460" s="1967"/>
      <c r="ED460" s="1967"/>
      <c r="EE460" s="1967"/>
      <c r="EF460" s="1967"/>
      <c r="EG460" s="1967"/>
      <c r="EH460" s="1967"/>
      <c r="EI460" s="1967"/>
      <c r="EJ460" s="1967"/>
      <c r="EK460" s="1967"/>
      <c r="EL460" s="1967"/>
      <c r="EM460" s="1967"/>
      <c r="EN460" s="1967"/>
      <c r="EO460" s="1967"/>
      <c r="EP460" s="1967"/>
      <c r="EQ460" s="1967"/>
      <c r="ER460" s="1967"/>
      <c r="ES460" s="1967"/>
      <c r="ET460" s="1967"/>
      <c r="EU460" s="1967"/>
      <c r="EV460" s="1967"/>
      <c r="EW460" s="1967"/>
      <c r="EX460" s="1967"/>
      <c r="EY460" s="1967"/>
      <c r="EZ460" s="1967"/>
      <c r="FA460" s="1967"/>
      <c r="FB460" s="1967"/>
      <c r="FC460" s="1967"/>
      <c r="FD460" s="1967"/>
      <c r="FE460" s="1967"/>
      <c r="FF460" s="1967"/>
      <c r="FG460" s="1967"/>
      <c r="FH460" s="1967"/>
      <c r="FI460" s="1967"/>
      <c r="FJ460" s="1967"/>
      <c r="FK460" s="1967"/>
      <c r="FL460" s="1967"/>
      <c r="FM460" s="1967"/>
      <c r="FN460" s="1967"/>
      <c r="FO460" s="1967"/>
      <c r="FP460" s="1967"/>
      <c r="FQ460" s="1967"/>
      <c r="FR460" s="1967"/>
      <c r="FS460" s="1967"/>
      <c r="FT460" s="1967"/>
      <c r="FU460" s="1967"/>
      <c r="FV460" s="1967"/>
      <c r="FW460" s="1967"/>
      <c r="FX460" s="1967"/>
      <c r="FY460" s="1967"/>
      <c r="FZ460" s="1967"/>
      <c r="GA460" s="1967"/>
      <c r="GB460" s="1967"/>
      <c r="GC460" s="1967"/>
      <c r="GD460" s="1967"/>
      <c r="GE460" s="1967"/>
      <c r="GF460" s="1967"/>
      <c r="GG460" s="1967"/>
      <c r="GH460" s="1967"/>
      <c r="GI460" s="1967"/>
      <c r="GJ460" s="1967"/>
      <c r="GK460" s="1967"/>
      <c r="GL460" s="1967"/>
      <c r="GM460" s="1967"/>
      <c r="GN460" s="1967"/>
      <c r="GO460" s="1967"/>
      <c r="GP460" s="1967"/>
      <c r="GQ460" s="1967"/>
      <c r="GR460" s="1967"/>
      <c r="GS460" s="1967"/>
      <c r="GT460" s="1967"/>
      <c r="GU460" s="1967"/>
      <c r="GV460" s="1967"/>
      <c r="GW460" s="1967"/>
      <c r="GX460" s="1967"/>
      <c r="GY460" s="1967"/>
      <c r="GZ460" s="1967"/>
      <c r="HA460" s="1967"/>
      <c r="HB460" s="1967"/>
      <c r="HC460" s="1967"/>
      <c r="HD460" s="1967"/>
      <c r="HE460" s="1967"/>
      <c r="HF460" s="1967"/>
      <c r="HG460" s="1967"/>
      <c r="HH460" s="1967"/>
      <c r="HI460" s="1967"/>
      <c r="HJ460" s="1967"/>
    </row>
    <row r="461" spans="1:247" ht="36" customHeight="1" x14ac:dyDescent="0.25">
      <c r="A461" s="2344" t="str">
        <f t="shared" si="277"/>
        <v/>
      </c>
      <c r="B461" s="1427" t="str">
        <f t="shared" si="277"/>
        <v>LLA6B8A1</v>
      </c>
      <c r="C461" s="1524" t="str">
        <f t="shared" si="277"/>
        <v>Etat-Unis et Canada</v>
      </c>
      <c r="D461" s="2213" t="str">
        <f t="shared" si="277"/>
        <v/>
      </c>
      <c r="E461" s="2227" t="str">
        <f t="shared" si="277"/>
        <v>UE spécialisation</v>
      </c>
      <c r="F461" s="2227" t="str">
        <f t="shared" si="277"/>
        <v>L3 LLCER et LEA parc. Médiation</v>
      </c>
      <c r="G461" s="2227" t="str">
        <f t="shared" si="277"/>
        <v>LLCER</v>
      </c>
      <c r="H461" s="2324" t="str">
        <f t="shared" si="277"/>
        <v/>
      </c>
      <c r="I461" s="254" t="str">
        <f t="shared" si="277"/>
        <v>3</v>
      </c>
      <c r="J461" s="2146" t="str">
        <f t="shared" si="277"/>
        <v>3</v>
      </c>
      <c r="K461" s="592" t="str">
        <f t="shared" si="277"/>
        <v>TABUTEAU Eric</v>
      </c>
      <c r="L461" s="254" t="str">
        <f t="shared" si="277"/>
        <v>11</v>
      </c>
      <c r="M461" s="254" t="str">
        <f t="shared" si="277"/>
        <v/>
      </c>
      <c r="N461" s="2589" t="str">
        <f t="shared" si="277"/>
        <v/>
      </c>
      <c r="O461" s="2574"/>
      <c r="P461" s="255">
        <f t="shared" ref="P461" si="282">IF(P406="","",P406)</f>
        <v>15</v>
      </c>
      <c r="Q461" s="255"/>
      <c r="R461" s="2230" t="str">
        <f t="shared" ref="R461" si="283">IF(R406="","",R406)</f>
        <v/>
      </c>
      <c r="S461" s="2230" t="str">
        <f t="shared" si="277"/>
        <v/>
      </c>
      <c r="T461" s="1117" t="str">
        <f t="shared" si="277"/>
        <v/>
      </c>
      <c r="U461" s="2659" t="str">
        <f t="shared" si="277"/>
        <v/>
      </c>
      <c r="V461" s="2402">
        <f t="shared" si="277"/>
        <v>1</v>
      </c>
      <c r="W461" s="331" t="str">
        <f t="shared" si="277"/>
        <v>CC</v>
      </c>
      <c r="X461" s="331" t="str">
        <f t="shared" si="277"/>
        <v>écrit et oral</v>
      </c>
      <c r="Y461" s="331" t="str">
        <f t="shared" si="277"/>
        <v>écrit 1h30 + oral 20 min</v>
      </c>
      <c r="Z461" s="742">
        <f t="shared" si="277"/>
        <v>1</v>
      </c>
      <c r="AA461" s="743" t="str">
        <f t="shared" si="277"/>
        <v>CT</v>
      </c>
      <c r="AB461" s="742" t="str">
        <f t="shared" si="277"/>
        <v>écrit</v>
      </c>
      <c r="AC461" s="1017" t="str">
        <f t="shared" si="277"/>
        <v>1h30</v>
      </c>
      <c r="AD461" s="1117" t="str">
        <f t="shared" si="277"/>
        <v/>
      </c>
      <c r="AE461" s="232" t="str">
        <f t="shared" ref="AE461:AE462" si="284">IF(AD461="","",+AD461)</f>
        <v/>
      </c>
      <c r="AF461" s="2402">
        <f t="shared" si="277"/>
        <v>1</v>
      </c>
      <c r="AG461" s="1016" t="str">
        <f t="shared" si="277"/>
        <v>CT</v>
      </c>
      <c r="AH461" s="1016" t="str">
        <f t="shared" si="277"/>
        <v>écrit</v>
      </c>
      <c r="AI461" s="234" t="str">
        <f t="shared" si="277"/>
        <v>1h30</v>
      </c>
      <c r="AJ461" s="742">
        <f t="shared" si="277"/>
        <v>1</v>
      </c>
      <c r="AK461" s="1017" t="str">
        <f t="shared" si="277"/>
        <v>CT</v>
      </c>
      <c r="AL461" s="1017" t="str">
        <f t="shared" si="277"/>
        <v>écrit</v>
      </c>
      <c r="AM461" s="1017" t="str">
        <f t="shared" si="277"/>
        <v>1h30</v>
      </c>
      <c r="AN461" s="258" t="str">
        <f t="shared" si="277"/>
        <v/>
      </c>
    </row>
    <row r="462" spans="1:247" ht="36" customHeight="1" x14ac:dyDescent="0.25">
      <c r="A462" s="2344" t="str">
        <f t="shared" si="277"/>
        <v/>
      </c>
      <c r="B462" s="1427" t="str">
        <f t="shared" si="277"/>
        <v>LLA6B8A2</v>
      </c>
      <c r="C462" s="1524" t="str">
        <f t="shared" si="277"/>
        <v>Grande Bretagne et Irlande</v>
      </c>
      <c r="D462" s="2213" t="str">
        <f t="shared" si="277"/>
        <v/>
      </c>
      <c r="E462" s="2227" t="str">
        <f t="shared" si="277"/>
        <v>UE spécialisation</v>
      </c>
      <c r="F462" s="2227" t="str">
        <f t="shared" si="277"/>
        <v>L3 LLCER et LEA parc. Médiation</v>
      </c>
      <c r="G462" s="2227" t="str">
        <f t="shared" si="277"/>
        <v>LLCER</v>
      </c>
      <c r="H462" s="2324" t="str">
        <f t="shared" si="277"/>
        <v/>
      </c>
      <c r="I462" s="254" t="str">
        <f t="shared" si="277"/>
        <v>3</v>
      </c>
      <c r="J462" s="2146" t="str">
        <f t="shared" si="277"/>
        <v>3</v>
      </c>
      <c r="K462" s="592" t="str">
        <f t="shared" si="277"/>
        <v>GALLET Elodie</v>
      </c>
      <c r="L462" s="254" t="str">
        <f t="shared" si="277"/>
        <v>11</v>
      </c>
      <c r="M462" s="254" t="str">
        <f t="shared" si="277"/>
        <v/>
      </c>
      <c r="N462" s="2589" t="str">
        <f t="shared" si="277"/>
        <v/>
      </c>
      <c r="O462" s="2574"/>
      <c r="P462" s="255">
        <f t="shared" ref="P462" si="285">IF(P407="","",P407)</f>
        <v>15</v>
      </c>
      <c r="Q462" s="255"/>
      <c r="R462" s="2230" t="str">
        <f t="shared" ref="R462" si="286">IF(R407="","",R407)</f>
        <v/>
      </c>
      <c r="S462" s="2230" t="str">
        <f t="shared" si="277"/>
        <v/>
      </c>
      <c r="T462" s="1117" t="str">
        <f t="shared" si="277"/>
        <v/>
      </c>
      <c r="U462" s="2659" t="str">
        <f t="shared" si="277"/>
        <v/>
      </c>
      <c r="V462" s="2402">
        <f t="shared" si="277"/>
        <v>1</v>
      </c>
      <c r="W462" s="331" t="str">
        <f t="shared" si="277"/>
        <v>CC</v>
      </c>
      <c r="X462" s="331" t="str">
        <f t="shared" si="277"/>
        <v>écrit et oral</v>
      </c>
      <c r="Y462" s="331" t="str">
        <f t="shared" si="277"/>
        <v>écrit 1h30 + oral 20 min</v>
      </c>
      <c r="Z462" s="742">
        <f t="shared" si="277"/>
        <v>1</v>
      </c>
      <c r="AA462" s="743" t="str">
        <f t="shared" si="277"/>
        <v>CT</v>
      </c>
      <c r="AB462" s="742" t="str">
        <f t="shared" si="277"/>
        <v>écrit</v>
      </c>
      <c r="AC462" s="1017" t="str">
        <f t="shared" si="277"/>
        <v>1h30</v>
      </c>
      <c r="AD462" s="1117" t="str">
        <f t="shared" si="277"/>
        <v/>
      </c>
      <c r="AE462" s="232" t="str">
        <f t="shared" si="284"/>
        <v/>
      </c>
      <c r="AF462" s="2402">
        <f t="shared" si="277"/>
        <v>1</v>
      </c>
      <c r="AG462" s="1016" t="str">
        <f t="shared" si="277"/>
        <v>CT</v>
      </c>
      <c r="AH462" s="1016" t="str">
        <f t="shared" si="277"/>
        <v>écrit</v>
      </c>
      <c r="AI462" s="234" t="str">
        <f t="shared" si="277"/>
        <v>1h30</v>
      </c>
      <c r="AJ462" s="742">
        <f t="shared" si="277"/>
        <v>1</v>
      </c>
      <c r="AK462" s="1017" t="str">
        <f t="shared" si="277"/>
        <v>CT</v>
      </c>
      <c r="AL462" s="1017" t="str">
        <f t="shared" si="277"/>
        <v>écrit</v>
      </c>
      <c r="AM462" s="1017" t="str">
        <f t="shared" si="277"/>
        <v>1h30</v>
      </c>
      <c r="AN462" s="258" t="str">
        <f t="shared" si="277"/>
        <v/>
      </c>
    </row>
    <row r="463" spans="1:247" s="1968" customFormat="1" ht="21.75" customHeight="1" x14ac:dyDescent="0.25">
      <c r="A463" s="1956" t="str">
        <f t="shared" si="277"/>
        <v>LOLA6C06</v>
      </c>
      <c r="B463" s="1956" t="str">
        <f t="shared" si="277"/>
        <v>LLA6C80</v>
      </c>
      <c r="C463" s="1957" t="str">
        <f t="shared" si="277"/>
        <v>Culture hispanophone S6</v>
      </c>
      <c r="D463" s="2481" t="str">
        <f t="shared" si="277"/>
        <v/>
      </c>
      <c r="E463" s="2482" t="str">
        <f t="shared" si="277"/>
        <v>CHAPEAU</v>
      </c>
      <c r="F463" s="1977" t="str">
        <f t="shared" si="277"/>
        <v>L3 LLCER et LEA parc. Médiation</v>
      </c>
      <c r="G463" s="2482" t="str">
        <f t="shared" si="277"/>
        <v/>
      </c>
      <c r="H463" s="2483" t="str">
        <f t="shared" si="277"/>
        <v/>
      </c>
      <c r="I463" s="2482" t="str">
        <f t="shared" si="277"/>
        <v/>
      </c>
      <c r="J463" s="2482" t="str">
        <f t="shared" si="277"/>
        <v/>
      </c>
      <c r="K463" s="1961" t="str">
        <f t="shared" si="277"/>
        <v/>
      </c>
      <c r="L463" s="1961" t="str">
        <f t="shared" si="277"/>
        <v/>
      </c>
      <c r="M463" s="1978" t="str">
        <f t="shared" si="277"/>
        <v/>
      </c>
      <c r="N463" s="1978" t="str">
        <f t="shared" si="277"/>
        <v/>
      </c>
      <c r="O463" s="2596"/>
      <c r="P463" s="1964" t="str">
        <f t="shared" ref="P463" si="287">IF(P408="","",P408)</f>
        <v/>
      </c>
      <c r="Q463" s="1964"/>
      <c r="R463" s="2494" t="str">
        <f t="shared" ref="R463" si="288">IF(R408="","",R408)</f>
        <v/>
      </c>
      <c r="S463" s="2494" t="str">
        <f t="shared" si="277"/>
        <v/>
      </c>
      <c r="T463" s="1962" t="str">
        <f t="shared" si="277"/>
        <v/>
      </c>
      <c r="U463" s="1962" t="str">
        <f t="shared" si="277"/>
        <v/>
      </c>
      <c r="V463" s="2487" t="str">
        <f t="shared" si="277"/>
        <v/>
      </c>
      <c r="W463" s="2488" t="str">
        <f t="shared" si="277"/>
        <v/>
      </c>
      <c r="X463" s="2488" t="str">
        <f t="shared" si="277"/>
        <v/>
      </c>
      <c r="Y463" s="2488" t="str">
        <f t="shared" si="277"/>
        <v/>
      </c>
      <c r="Z463" s="2489" t="str">
        <f t="shared" si="277"/>
        <v/>
      </c>
      <c r="AA463" s="2490" t="str">
        <f t="shared" si="277"/>
        <v/>
      </c>
      <c r="AB463" s="2489" t="str">
        <f t="shared" si="277"/>
        <v/>
      </c>
      <c r="AC463" s="2491" t="str">
        <f t="shared" si="277"/>
        <v/>
      </c>
      <c r="AD463" s="1962" t="str">
        <f t="shared" si="277"/>
        <v/>
      </c>
      <c r="AE463" s="1962" t="str">
        <f t="shared" si="277"/>
        <v/>
      </c>
      <c r="AF463" s="2487" t="str">
        <f t="shared" si="277"/>
        <v/>
      </c>
      <c r="AG463" s="2492" t="str">
        <f t="shared" si="277"/>
        <v/>
      </c>
      <c r="AH463" s="2492" t="str">
        <f t="shared" si="277"/>
        <v/>
      </c>
      <c r="AI463" s="234" t="str">
        <f t="shared" si="277"/>
        <v/>
      </c>
      <c r="AJ463" s="2489" t="str">
        <f t="shared" si="277"/>
        <v/>
      </c>
      <c r="AK463" s="2491" t="str">
        <f t="shared" si="277"/>
        <v/>
      </c>
      <c r="AL463" s="2491" t="str">
        <f t="shared" si="277"/>
        <v/>
      </c>
      <c r="AM463" s="2491" t="str">
        <f t="shared" si="277"/>
        <v/>
      </c>
      <c r="AN463" s="2493" t="str">
        <f t="shared" si="277"/>
        <v/>
      </c>
      <c r="AO463" s="1966"/>
      <c r="AP463" s="1966"/>
      <c r="AQ463" s="1966"/>
      <c r="AR463" s="1966"/>
      <c r="AS463" s="1966"/>
      <c r="AT463" s="1966"/>
      <c r="AU463" s="1966"/>
      <c r="AV463" s="1966"/>
      <c r="AW463" s="1966"/>
      <c r="AX463" s="1966"/>
      <c r="AY463" s="1966"/>
      <c r="AZ463" s="1966"/>
      <c r="BA463" s="1966"/>
      <c r="BB463" s="1966"/>
      <c r="BC463" s="1966"/>
      <c r="BD463" s="1966"/>
      <c r="BE463" s="1966"/>
      <c r="BF463" s="1966"/>
      <c r="BG463" s="1966"/>
      <c r="BH463" s="1966"/>
      <c r="BI463" s="1966"/>
      <c r="BJ463" s="1966"/>
      <c r="BK463" s="1966"/>
      <c r="BL463" s="1966"/>
      <c r="BM463" s="1966"/>
      <c r="BN463" s="1966"/>
      <c r="BO463" s="1966"/>
      <c r="BP463" s="1966"/>
      <c r="BQ463" s="1966"/>
      <c r="BR463" s="1966"/>
      <c r="BS463" s="1966"/>
      <c r="BT463" s="1966"/>
      <c r="BU463" s="1966"/>
      <c r="BV463" s="1966"/>
      <c r="BW463" s="1966"/>
      <c r="BX463" s="1966"/>
      <c r="BY463" s="1966"/>
      <c r="BZ463" s="1966"/>
      <c r="CA463" s="1966"/>
      <c r="CB463" s="1966"/>
      <c r="CC463" s="1966"/>
      <c r="CD463" s="1966"/>
      <c r="CE463" s="1966"/>
      <c r="CF463" s="1966"/>
      <c r="CG463" s="1966"/>
      <c r="CH463" s="1966"/>
      <c r="CI463" s="1966"/>
      <c r="CJ463" s="1966"/>
      <c r="CK463" s="1966"/>
      <c r="CL463" s="1966"/>
      <c r="CM463" s="1966"/>
      <c r="CN463" s="1966"/>
      <c r="CO463" s="1966"/>
      <c r="CP463" s="1966"/>
      <c r="CQ463" s="1966"/>
      <c r="CR463" s="1966"/>
      <c r="CS463" s="1966"/>
      <c r="CT463" s="1966"/>
      <c r="CU463" s="1966"/>
      <c r="CV463" s="1966"/>
      <c r="CW463" s="1966"/>
      <c r="CX463" s="1966"/>
      <c r="CY463" s="1966"/>
      <c r="CZ463" s="1966"/>
      <c r="DA463" s="1966"/>
      <c r="DB463" s="1966"/>
      <c r="DC463" s="1966"/>
      <c r="DD463" s="1966"/>
      <c r="DE463" s="1966"/>
      <c r="DF463" s="1966"/>
      <c r="DG463" s="1966"/>
      <c r="DH463" s="1966"/>
      <c r="DI463" s="1966"/>
      <c r="DJ463" s="1966"/>
      <c r="DK463" s="1966"/>
      <c r="DL463" s="1967"/>
      <c r="DM463" s="1967"/>
      <c r="DN463" s="1967"/>
      <c r="DO463" s="1967"/>
      <c r="DP463" s="1967"/>
      <c r="DQ463" s="1967"/>
      <c r="DR463" s="1967"/>
      <c r="DS463" s="1967"/>
      <c r="DT463" s="1967"/>
      <c r="DU463" s="1967"/>
      <c r="DV463" s="1967"/>
      <c r="DW463" s="1967"/>
      <c r="DX463" s="1967"/>
      <c r="DY463" s="1967"/>
      <c r="DZ463" s="1967"/>
      <c r="EA463" s="1967"/>
      <c r="EB463" s="1967"/>
      <c r="EC463" s="1967"/>
      <c r="ED463" s="1967"/>
      <c r="EE463" s="1967"/>
      <c r="EF463" s="1967"/>
      <c r="EG463" s="1967"/>
      <c r="EH463" s="1967"/>
      <c r="EI463" s="1967"/>
      <c r="EJ463" s="1967"/>
      <c r="EK463" s="1967"/>
      <c r="EL463" s="1967"/>
      <c r="EM463" s="1967"/>
      <c r="EN463" s="1967"/>
      <c r="EO463" s="1967"/>
      <c r="EP463" s="1967"/>
      <c r="EQ463" s="1967"/>
      <c r="ER463" s="1967"/>
      <c r="ES463" s="1967"/>
      <c r="ET463" s="1967"/>
      <c r="EU463" s="1967"/>
      <c r="EV463" s="1967"/>
      <c r="EW463" s="1967"/>
      <c r="EX463" s="1967"/>
      <c r="EY463" s="1967"/>
      <c r="EZ463" s="1967"/>
      <c r="FA463" s="1967"/>
      <c r="FB463" s="1967"/>
      <c r="FC463" s="1967"/>
      <c r="FD463" s="1967"/>
      <c r="FE463" s="1967"/>
      <c r="FF463" s="1967"/>
      <c r="FG463" s="1967"/>
      <c r="FH463" s="1967"/>
      <c r="FI463" s="1967"/>
      <c r="FJ463" s="1967"/>
      <c r="FK463" s="1967"/>
      <c r="FL463" s="1967"/>
      <c r="FM463" s="1967"/>
      <c r="FN463" s="1967"/>
      <c r="FO463" s="1967"/>
      <c r="FP463" s="1967"/>
      <c r="FQ463" s="1967"/>
      <c r="FR463" s="1967"/>
      <c r="FS463" s="1967"/>
      <c r="FT463" s="1967"/>
      <c r="FU463" s="1967"/>
      <c r="FV463" s="1967"/>
      <c r="FW463" s="1967"/>
      <c r="FX463" s="1967"/>
      <c r="FY463" s="1967"/>
      <c r="FZ463" s="1967"/>
      <c r="GA463" s="1967"/>
      <c r="GB463" s="1967"/>
      <c r="GC463" s="1967"/>
      <c r="GD463" s="1967"/>
      <c r="GE463" s="1967"/>
      <c r="GF463" s="1967"/>
      <c r="GG463" s="1967"/>
      <c r="GH463" s="1967"/>
      <c r="GI463" s="1967"/>
      <c r="GJ463" s="1967"/>
      <c r="GK463" s="1967"/>
      <c r="GL463" s="1967"/>
      <c r="GM463" s="1967"/>
      <c r="GN463" s="1967"/>
      <c r="GO463" s="1967"/>
      <c r="GP463" s="1967"/>
      <c r="GQ463" s="1967"/>
      <c r="GR463" s="1967"/>
      <c r="GS463" s="1967"/>
      <c r="GT463" s="1967"/>
      <c r="GU463" s="1967"/>
      <c r="GV463" s="1967"/>
      <c r="GW463" s="1967"/>
      <c r="GX463" s="1967"/>
      <c r="GY463" s="1967"/>
      <c r="GZ463" s="1967"/>
      <c r="HA463" s="1967"/>
      <c r="HB463" s="1967"/>
      <c r="HC463" s="1967"/>
      <c r="HD463" s="1967"/>
      <c r="HE463" s="1967"/>
      <c r="HF463" s="1967"/>
      <c r="HG463" s="1967"/>
      <c r="HH463" s="1967"/>
      <c r="HI463" s="1967"/>
      <c r="HJ463" s="1967"/>
    </row>
    <row r="464" spans="1:247" ht="38.25" x14ac:dyDescent="0.25">
      <c r="A464" s="2344" t="str">
        <f t="shared" si="277"/>
        <v/>
      </c>
      <c r="B464" s="2446" t="str">
        <f t="shared" si="277"/>
        <v>LLA6C6A</v>
      </c>
      <c r="C464" s="2495" t="str">
        <f t="shared" si="277"/>
        <v>Peinture hispano-américaine S6</v>
      </c>
      <c r="D464" s="2213" t="str">
        <f t="shared" si="277"/>
        <v>LOL5B9B
LOL5C5B
LOL5J9P</v>
      </c>
      <c r="E464" s="2227" t="str">
        <f t="shared" si="277"/>
        <v>UE spécialisation</v>
      </c>
      <c r="F464" s="2227" t="str">
        <f t="shared" si="277"/>
        <v>L3 LLCER et LEA parc. Médiation</v>
      </c>
      <c r="G464" s="2227" t="str">
        <f t="shared" si="277"/>
        <v>LLCER</v>
      </c>
      <c r="H464" s="2324" t="str">
        <f t="shared" si="277"/>
        <v/>
      </c>
      <c r="I464" s="1090" t="str">
        <f t="shared" si="277"/>
        <v>3</v>
      </c>
      <c r="J464" s="2404">
        <f t="shared" si="277"/>
        <v>3</v>
      </c>
      <c r="K464" s="1479" t="str">
        <f t="shared" si="277"/>
        <v>EYMAR Marcos</v>
      </c>
      <c r="L464" s="1090">
        <f t="shared" si="277"/>
        <v>14</v>
      </c>
      <c r="M464" s="1090" t="str">
        <f t="shared" si="277"/>
        <v/>
      </c>
      <c r="N464" s="2572" t="str">
        <f t="shared" si="277"/>
        <v/>
      </c>
      <c r="O464" s="2569"/>
      <c r="P464" s="255">
        <f t="shared" ref="P464" si="289">IF(P409="","",P409)</f>
        <v>18</v>
      </c>
      <c r="Q464" s="255"/>
      <c r="R464" s="2230" t="str">
        <f t="shared" ref="R464" si="290">IF(R409="","",R409)</f>
        <v/>
      </c>
      <c r="S464" s="2230" t="str">
        <f t="shared" si="277"/>
        <v/>
      </c>
      <c r="T464" s="1117" t="str">
        <f t="shared" si="277"/>
        <v/>
      </c>
      <c r="U464" s="2659" t="str">
        <f t="shared" si="277"/>
        <v/>
      </c>
      <c r="V464" s="2143" t="str">
        <f t="shared" si="277"/>
        <v>50% CC
50% CT</v>
      </c>
      <c r="W464" s="234" t="str">
        <f t="shared" si="277"/>
        <v>mixte</v>
      </c>
      <c r="X464" s="234" t="str">
        <f t="shared" si="277"/>
        <v>oral</v>
      </c>
      <c r="Y464" s="234" t="str">
        <f t="shared" si="277"/>
        <v>20 min</v>
      </c>
      <c r="Z464" s="235">
        <f t="shared" si="277"/>
        <v>1</v>
      </c>
      <c r="AA464" s="44" t="str">
        <f t="shared" si="277"/>
        <v>CT</v>
      </c>
      <c r="AB464" s="44" t="str">
        <f t="shared" si="277"/>
        <v>oral</v>
      </c>
      <c r="AC464" s="44" t="str">
        <f t="shared" si="277"/>
        <v>20 min</v>
      </c>
      <c r="AD464" s="1117" t="str">
        <f t="shared" si="277"/>
        <v/>
      </c>
      <c r="AE464" s="232" t="str">
        <f t="shared" ref="AE464:AE465" si="291">IF(AD464="","",+AD464)</f>
        <v/>
      </c>
      <c r="AF464" s="2143">
        <f t="shared" si="277"/>
        <v>1</v>
      </c>
      <c r="AG464" s="234" t="str">
        <f t="shared" si="277"/>
        <v>CT</v>
      </c>
      <c r="AH464" s="234" t="str">
        <f t="shared" si="277"/>
        <v>oral</v>
      </c>
      <c r="AI464" s="234" t="str">
        <f t="shared" si="277"/>
        <v>20 min</v>
      </c>
      <c r="AJ464" s="235">
        <f t="shared" si="277"/>
        <v>1</v>
      </c>
      <c r="AK464" s="44" t="str">
        <f t="shared" si="277"/>
        <v>CT</v>
      </c>
      <c r="AL464" s="44" t="str">
        <f t="shared" si="277"/>
        <v>oral</v>
      </c>
      <c r="AM464" s="44" t="str">
        <f t="shared" si="277"/>
        <v>20 min</v>
      </c>
      <c r="AN464" s="258" t="str">
        <f t="shared" si="277"/>
        <v>Etude des principales caractéristiques de la peinture latino-américaine, et de son importance en tant que reflet d'une culture et d'une société, à travers l'étude d'une vingtaine de tableaux du XVIe siècle jusqu'à nos jours.</v>
      </c>
    </row>
    <row r="465" spans="1:40" ht="38.25" x14ac:dyDescent="0.25">
      <c r="A465" s="2344" t="str">
        <f t="shared" si="277"/>
        <v/>
      </c>
      <c r="B465" s="2446" t="str">
        <f t="shared" si="277"/>
        <v>LLA6C6B</v>
      </c>
      <c r="C465" s="2495" t="str">
        <f t="shared" si="277"/>
        <v>Cinéma espagnol S6</v>
      </c>
      <c r="D465" s="2213" t="str">
        <f t="shared" si="277"/>
        <v>LOL6B9K
LOL6C6A
LOL6J9G</v>
      </c>
      <c r="E465" s="2227" t="str">
        <f t="shared" si="277"/>
        <v>UE spécialisation</v>
      </c>
      <c r="F465" s="2227" t="str">
        <f t="shared" si="277"/>
        <v>L3 LLCER et LEA parc. Médiation</v>
      </c>
      <c r="G465" s="2227" t="str">
        <f t="shared" si="277"/>
        <v>LLCER</v>
      </c>
      <c r="H465" s="2324" t="str">
        <f t="shared" si="277"/>
        <v/>
      </c>
      <c r="I465" s="1090" t="str">
        <f t="shared" si="277"/>
        <v>3</v>
      </c>
      <c r="J465" s="2404">
        <f t="shared" si="277"/>
        <v>3</v>
      </c>
      <c r="K465" s="1479" t="str">
        <f t="shared" si="277"/>
        <v>NATANSON Brigitte</v>
      </c>
      <c r="L465" s="1090">
        <f t="shared" si="277"/>
        <v>14</v>
      </c>
      <c r="M465" s="1090" t="str">
        <f t="shared" si="277"/>
        <v/>
      </c>
      <c r="N465" s="2572" t="str">
        <f t="shared" si="277"/>
        <v/>
      </c>
      <c r="O465" s="2569"/>
      <c r="P465" s="255">
        <f t="shared" ref="P465" si="292">IF(P410="","",P410)</f>
        <v>18</v>
      </c>
      <c r="Q465" s="255"/>
      <c r="R465" s="2230" t="str">
        <f t="shared" ref="R465" si="293">IF(R410="","",R410)</f>
        <v/>
      </c>
      <c r="S465" s="2230" t="str">
        <f t="shared" si="277"/>
        <v/>
      </c>
      <c r="T465" s="1117" t="str">
        <f t="shared" si="277"/>
        <v/>
      </c>
      <c r="U465" s="2659" t="str">
        <f t="shared" si="277"/>
        <v/>
      </c>
      <c r="V465" s="2143">
        <f t="shared" si="277"/>
        <v>1</v>
      </c>
      <c r="W465" s="234" t="str">
        <f t="shared" si="277"/>
        <v>CC</v>
      </c>
      <c r="X465" s="697" t="s">
        <v>67</v>
      </c>
      <c r="Y465" s="234" t="str">
        <f t="shared" si="277"/>
        <v/>
      </c>
      <c r="Z465" s="235">
        <f t="shared" si="277"/>
        <v>1</v>
      </c>
      <c r="AA465" s="44" t="str">
        <f t="shared" si="277"/>
        <v>CT</v>
      </c>
      <c r="AB465" s="2638" t="s">
        <v>67</v>
      </c>
      <c r="AC465" s="2638" t="s">
        <v>237</v>
      </c>
      <c r="AD465" s="1117" t="str">
        <f t="shared" si="277"/>
        <v/>
      </c>
      <c r="AE465" s="232" t="str">
        <f t="shared" si="291"/>
        <v/>
      </c>
      <c r="AF465" s="2143">
        <f t="shared" si="277"/>
        <v>1</v>
      </c>
      <c r="AG465" s="234" t="str">
        <f t="shared" si="277"/>
        <v>CT</v>
      </c>
      <c r="AH465" s="2638" t="s">
        <v>67</v>
      </c>
      <c r="AI465" s="2638" t="s">
        <v>237</v>
      </c>
      <c r="AJ465" s="235">
        <f t="shared" si="277"/>
        <v>1</v>
      </c>
      <c r="AK465" s="44" t="str">
        <f t="shared" si="277"/>
        <v>CT</v>
      </c>
      <c r="AL465" s="2638" t="s">
        <v>67</v>
      </c>
      <c r="AM465" s="2638" t="s">
        <v>237</v>
      </c>
      <c r="AN465" s="1092" t="str">
        <f t="shared" si="277"/>
        <v xml:space="preserve">Introduction à l’analyse filmique à partir de séquences de films espagnols. </v>
      </c>
    </row>
    <row r="466" spans="1:40" ht="30.75" customHeight="1" x14ac:dyDescent="0.25">
      <c r="A466" s="2496"/>
      <c r="B466" s="2496"/>
      <c r="C466" s="2497"/>
      <c r="D466" s="2498"/>
      <c r="E466" s="2496"/>
      <c r="F466" s="2496"/>
      <c r="G466" s="2496"/>
      <c r="H466" s="2496"/>
      <c r="I466" s="2496"/>
      <c r="J466" s="2496" t="s">
        <v>1116</v>
      </c>
      <c r="K466" s="2627"/>
      <c r="L466" s="1987"/>
      <c r="M466" s="1988"/>
      <c r="N466" s="2499">
        <f>SUM(N420:N465)</f>
        <v>32</v>
      </c>
      <c r="O466" s="2595"/>
      <c r="P466" s="2500">
        <f>SUM(P420:P465)</f>
        <v>407</v>
      </c>
      <c r="Q466" s="2500">
        <f>SUM(Q420:Q465)</f>
        <v>12</v>
      </c>
      <c r="R466" s="2501">
        <f>SUM(R420:R465)</f>
        <v>0</v>
      </c>
      <c r="S466" s="2501">
        <f>SUM(S420:S465)</f>
        <v>0</v>
      </c>
      <c r="T466" s="94"/>
      <c r="U466" s="95"/>
      <c r="V466" s="2277"/>
      <c r="W466" s="2277"/>
      <c r="X466" s="2277"/>
      <c r="Y466" s="2277"/>
      <c r="Z466" s="2277"/>
      <c r="AA466" s="2277"/>
      <c r="AB466" s="2277"/>
      <c r="AC466" s="2277"/>
      <c r="AD466" s="504"/>
      <c r="AE466" s="505"/>
      <c r="AF466" s="2277"/>
      <c r="AG466" s="2277"/>
      <c r="AH466" s="2277"/>
      <c r="AI466" s="2277"/>
      <c r="AJ466" s="2277"/>
      <c r="AK466" s="2277"/>
      <c r="AL466" s="2277"/>
      <c r="AM466" s="2277"/>
      <c r="AN466" s="1993"/>
    </row>
  </sheetData>
  <mergeCells count="41">
    <mergeCell ref="H41:J41"/>
    <mergeCell ref="H86:J86"/>
    <mergeCell ref="X373:AM373"/>
    <mergeCell ref="V26:Y26"/>
    <mergeCell ref="Z26:AC26"/>
    <mergeCell ref="AF26:AI26"/>
    <mergeCell ref="V36:Y36"/>
    <mergeCell ref="Z36:AC36"/>
    <mergeCell ref="AF36:AI36"/>
    <mergeCell ref="M1:M3"/>
    <mergeCell ref="N1:S1"/>
    <mergeCell ref="V1:AC1"/>
    <mergeCell ref="AF1:AM1"/>
    <mergeCell ref="AF2:AI2"/>
    <mergeCell ref="AJ2:AM2"/>
    <mergeCell ref="N2:O2"/>
    <mergeCell ref="P2:Q2"/>
    <mergeCell ref="R2:S2"/>
    <mergeCell ref="T1:U2"/>
    <mergeCell ref="AD1:AE2"/>
    <mergeCell ref="AN1:AN3"/>
    <mergeCell ref="V2:Y2"/>
    <mergeCell ref="Z2:AC2"/>
    <mergeCell ref="V16:Y16"/>
    <mergeCell ref="Z16:AC16"/>
    <mergeCell ref="AF16:AI16"/>
    <mergeCell ref="V6:Y6"/>
    <mergeCell ref="Z6:AC6"/>
    <mergeCell ref="AF6:AI6"/>
    <mergeCell ref="L1:L3"/>
    <mergeCell ref="A1:A3"/>
    <mergeCell ref="B1:B3"/>
    <mergeCell ref="C1:C3"/>
    <mergeCell ref="D1:D3"/>
    <mergeCell ref="E1:E3"/>
    <mergeCell ref="F1:F3"/>
    <mergeCell ref="G1:G3"/>
    <mergeCell ref="H1:H3"/>
    <mergeCell ref="I1:I3"/>
    <mergeCell ref="J1:J3"/>
    <mergeCell ref="K1:K3"/>
  </mergeCells>
  <dataValidations count="10">
    <dataValidation type="list" allowBlank="1" showInputMessage="1" showErrorMessage="1" sqref="F225 E104:E105 E182 E359 E235 E379 E385 E390 E395 E403 E434 E450 E458 E445 E440 E413 E432">
      <formula1>Type_UE_licence_2_3</formula1>
    </dataValidation>
    <dataValidation type="list" allowBlank="1" showInputMessage="1" showErrorMessage="1" sqref="I225">
      <formula1>typ_ense</formula1>
    </dataValidation>
    <dataValidation type="list" allowBlank="1" showInputMessage="1" showErrorMessage="1" sqref="P225:Q225">
      <formula1>CNU_disciplines</formula1>
    </dataValidation>
    <dataValidation type="list" allowBlank="1" showInputMessage="1" showErrorMessage="1" sqref="J225:M225 AN225">
      <formula1>nature_ens</formula1>
    </dataValidation>
    <dataValidation type="list" allowBlank="1" showInputMessage="1" showErrorMessage="1" sqref="H225">
      <formula1>oui_non</formula1>
    </dataValidation>
    <dataValidation type="list" allowBlank="1" showInputMessage="1" showErrorMessage="1" sqref="W187 AA393 AG115 W393 AK115 AA108 AK108 W108 AG108 AA198 AG198 AK198 W198 W183 AA187 W178 AG187 AA178 AK187 AG178 AK178 AA183 AG183 AK183 AG112 W112 W115 AA115">
      <formula1>moda</formula1>
    </dataValidation>
    <dataValidation type="list" allowBlank="1" showInputMessage="1" showErrorMessage="1" sqref="X187 X183 AB187 X178 AH187 AB178 AL187 AH178 AL178 AB183 AH183 AL183 X181 AH112 X112">
      <formula1>natu</formula1>
    </dataValidation>
    <dataValidation type="list" allowBlank="1" showInputMessage="1" showErrorMessage="1" sqref="AB194 X381:X383 X405:X410 X387:X388 AH387:AH388 AH399:AH401 X397 X361:X364 AH397 AH405:AH409 AH438 AH393 AH333 X375:X377 AL96 AB127 AH111 AB96 AL108 AB100 AB108 AL115 AH127:AH140 X220:X221 AL132 AB132 AL135 AB135 AL127 AH120:AH123 X120:X123 AL121 AB121 AL98 AB98 AL100 AH106 AL103:AL105 AB103:AB105 AL90 AB90 AH294 AL294 X90:X103 X285:X287 AH108:AH109 AH198 AL198 AL186 X185:X186 AB186 AB138 AL138 AL165 AB171 AL171 AB173 AL173 AB175 AL175 AB180 AL180 AH179:AH182 AH201 AH208 X208 X300:X301 AH304 AH240 AH381:AH383 AH306:AH308 AH300:AH301 AH290:AH291 AH285:AH287 X399:X401 AH220:AH221 X223:X224 AH223:AH224 AH215:AH218 X215:X218 AB182 AL182 X280:X282 AB165 X108:X109 AH210:AH211 AH189:AH191 X189:X191 AH185:AH186 X203:X206 X201 AL190 AH436 X210:X211 AH143 X106 X143 AH165:AH177 X117:X118 X392 X274:X278 AH271:AH272 X271:X272 AB432 X266:X269 AH266:AH269 AH274:AH278 X304 AH296:AH297 X296:X297 X290:X291 X306:X308 AH327:AH328 AH321:AH322 X321:X322 AH318:AH319 X318:X319 AH313:AH316 X313:X316 X413 X198 AL308 AH420:AH421 X423:X427 X420:X421 AH369:AH372 AH430 X369:X373 AH375:AH377 AH366:AH367 X366:X367 AH361:AH364 AH325 AH117:AH118 X325 X333 X240 X415:X418 AH415:AH418 X465 X430 AH423:AH427 X127:X140 AL142 AB142 AL235 X235 AH235 AH193 AB359 AL359 X359 AH359 AH90:AH103 X179:X180 X182 AB112 AB235 AB379 AL379 X379 AH379 AB385 AL385 X385 AH385 AB390 AL390 X390 AH390 AB395 AL395 X395 AH395 AB403 AL403 X403 AH403 AH434 AB434 AL434 X434 AH450 AB450 AL450 X450 AH458 AB458 AL458 X458 AH445 AB445 AL445 X445 AH440 AB440 AL440 X440 AH413 AB413 AL413 X327:X328 AL327 AB327 AH432 X432 AL432 AH280:AH282 X165:X177 X111 AH203:AH204 AL112 X193 X436:X438 AB115 X115">
      <formula1>nat</formula1>
    </dataValidation>
    <dataValidation type="list" allowBlank="1" showInputMessage="1" showErrorMessage="1" sqref="W436:W438 AG333 AK381:AK383 AG381:AG383 W405:W410 AA387:AA388 W387:W388 AK387:AK388 AG387:AG388 AG399:AG401 W399:W401 AA399:AA401 AK405:AK410 AA405:AA410 AK397 AA397 W397 AK399:AK401 AG397 AG392:AG393 AK392:AK393 W392 AA203:AA206 AG405:AG410 W381:W383 W375:W377 AA117:AA118 AK117:AK118 AG117:AG118 AK127:AK140 AK120:AK123 W90:W106 AK90:AK106 AG90:AG106 AK109 AG120:AG123 W120:W123 AG127:AG140 W127:W140 AK430 AA120:AA123 W179:W182 AG179:AG182 AK179:AK182 AA201 AK201 AG201 AA208 AK208 AG208 W208 W300:W301 AA304 W304 AG304 AA240 AA381:AA383 W333 AA333 AA306:AA308 AG300:AG301 AK300:AK301 AA300:AA301 AK290:AK291 AG285:AG287 AK285:AK287 AA285:AA287 W285:W287 AK294 AK111:AK112 AK215:AK218 W361:W364 AA220:AA221 AK220:AK221 AG220:AG221 W223:W224 AA223:AA224 AK223:AK224 AG223:AG224 AG215:AG218 W215:W218 AG185:AG186 AK185:AK186 AK280:AK282 AA179:AA182 AA109 AA210:AA211 AG189:AG191 AK189:AK191 AA189:AA191 W189:W191 AA185:AA186 W111 W201 W420:W421 AA392 W210:W211 AG210:AG211 AG142:AG143 W109 AG109 AA90:AA106 W185:W186 AK142:AK143 AA142:AA143 W142:W143 W290:W291 AG111 AG294 W294 AA215:AA218 AK274:AK278 AA274:AA278 W274:W278 AG271:AG272 AK271:AK272 AA271:AA272 W271:W272 AG165:AG177 AG432 W266:W269 AA266:AA269 AK266:AK269 AG266:AG269 AG274:AG278 AK304 AA296:AA297 W296:W297 AG296:AG297 AK296:AK297 AA290:AA291 AK193 AG290:AG291 AK306:AK308 AG306:AG308 W306:W308 AG327:AG328 AA321:AA322 AK321:AK322 AG321:AG322 W321:W322 AK327:AK328 AA327:AA328 AG318:AG319 AK318:AK319 AA318:AA319 W318:W319 AG313:AG316 AK313:AK316 AA313:AA316 W313:W316 AG413 AK210:AK211 W220:W221 AA436:AA438 AK420:AK421 AG420:AG421 W423:W427 AA423:AA427 AK423:AK427 AG423:AG427 AA369:AA372 AA325 W430 AA430 W369:W373 AG375:AG377 AK375:AK377 AA375:AA377 AG369:AG372 AK369:AK372 AG366:AG367 AK366:AK367 AA366:AA367 W366:W367 AG361:AG364 AK361:AK364 AA361:AA364 AG430 W117:W118 AK325 AG325 W325 AK333 W240 AG240 AK240 W415:W418 AA415:AA418 AK415:AK418 AG415:AG418 AA420:AA421 AK436:AK438 AG436:AG438 AA127:AA140 AK235 W235 AG235 AG193 AA359 AK359 W359 AG359 W193 AA193 AA111:AA112 AA235 AA379 AK379 W379 AG379 AA385 AK385 W385 AG385 AA390 AK390 W390 AG390 AA395 AK395 W395 AG395 AA403 AK403 W403 AG403 AA434 AK434 W434 AG434 AA450 AK450 W450 AG450 AA458 AK458 W458 AG458 AA445 AK445 W445 AG445 AA440 AK440 W440 AG440 AA413 AK413 W413 W327:W328 W432 AK432 AA432 AA280:AA282 W280:W282 AG280:AG282 W165:W177 AK165:AK177 AA165:AA177 AK203:AK206 AG203:AG206 W203:W206 AA294">
      <formula1>mod</formula1>
    </dataValidation>
    <dataValidation type="list" allowBlank="1" showInputMessage="1" showErrorMessage="1" sqref="AL465 AH410 AB387:AB388 AL387:AL388 AL399:AL401 AB397 AB399:AB401 AL397 AL392:AL393 AL405:AL410 AL436:AL438 AH392 AB381:AB383 AB375:AB377 AL7:AL15 X37:X41 AL27:AL35 AH27:AH35 AH17:AH25 AH7:AH15 AH37:AH41 AB27:AB35 AB17:AB25 AB7:AB15 AB37:AB41 X27:X35 AL97 AB97 AL91:AL95 AL106 AB109 AB106 AB111 AB117:AB118 AL117:AL118 AB101:AB102 AL122:AL123 AB172 AB128:AB131 AB133:AB134 AL133:AL134 AL128:AL131 AH104:AH105 AH142 X17:X25 AB122:AB123 AB99 AL99 AL109 AL101:AL102 AB136:AB137 AL136:AL137 AL120 AB120 AL179 AB179 AL201 AL208 AB208 AB300:AB301 AL304 AL240 AL381:AL383 AL300:AL301 AL290:AL291 AL285:AL287 AB220:AB221 AB285:AB287 AL220:AL221 AB223:AB224 AL223:AL224 AL215:AL218 AB392 AB181 AL210:AL211 AB91:AB95 AB176:AB177 AL176:AL177 AB167:AB170 AL172 AL280:AL282 AB174 AL174 AL181 AL139:AL140 X104:X105 AL306:AL307 AB189:AB191 AL185 AL111 AB201 AL191 AB405:AB410 AB210:AB211 AL143 X7:X15 AB185 AL189 AB143 AK40:AK41 AK38 AB215:AB218 AB274:AB278 AL271:AL272 AB271:AB272 AB328 AB266:AB269 AL266:AL269 AL274:AL278 AB304 AL296:AL297 AB296:AB297 AB290:AB291 AB306:AB308 AL328 AL321:AL322 AB321:AB322 AL318:AL319 AB318:AB319 AL313:AL316 AB313:AB316 AB193 AH437 AL420:AL421 AB423:AB427 AL423:AL427 AB369:AB372 AL430 AL369:AL372 AL375:AL377 AL366:AL367 AB366:AB367 AL361:AL364 AB361:AB364 AL333 AK17:AL25 AB325 AB333 AB240 AB415:AB418 AL415:AL418 AB420:AB421 AB430 AB139:AB140 X142 AL166:AL170 AH205:AH206 AB280:AB282 AL193 AL203:AL206 AB203:AB206 AB465 AH465 AB436:AB438">
      <formula1>Nature2</formula1>
    </dataValidation>
  </dataValidations>
  <pageMargins left="0.31496062992125984" right="0.31496062992125984" top="0.35433070866141736" bottom="0.35433070866141736" header="0.31496062992125984" footer="0.31496062992125984"/>
  <pageSetup paperSize="8" scale="56" fitToWidth="2" fitToHeight="15" orientation="landscape" r:id="rId1"/>
  <headerFooter>
    <oddHeader>&amp;RM3C LLSH 2020/2021  L2 &amp; L3 LLCER au &amp;D &amp;T</oddHeader>
    <oddFooter>&amp;C&amp;A&amp;R&amp;P / &amp;N</oddFooter>
  </headerFooter>
  <rowBreaks count="10" manualBreakCount="10">
    <brk id="109" max="38" man="1"/>
    <brk id="162" max="38" man="1"/>
    <brk id="187" max="38" man="1"/>
    <brk id="211" max="38" man="1"/>
    <brk id="269" max="38" man="1"/>
    <brk id="291" max="38" man="1"/>
    <brk id="347" max="38" man="1"/>
    <brk id="373" max="38" man="1"/>
    <brk id="393" max="38" man="1"/>
    <brk id="421" max="38" man="1"/>
  </rowBreaks>
  <colBreaks count="2" manualBreakCount="2">
    <brk id="19" max="465" man="1"/>
    <brk id="29" max="46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N466"/>
  <sheetViews>
    <sheetView tabSelected="1" view="pageBreakPreview" zoomScale="60" zoomScaleNormal="75" workbookViewId="0">
      <pane xSplit="3" ySplit="86" topLeftCell="D398" activePane="bottomRight" state="frozen"/>
      <selection pane="topRight" activeCell="D1" sqref="D1"/>
      <selection pane="bottomLeft" activeCell="A87" sqref="A87"/>
      <selection pane="bottomRight" activeCell="E405" sqref="E405:E406"/>
    </sheetView>
  </sheetViews>
  <sheetFormatPr baseColWidth="10" defaultColWidth="11.42578125" defaultRowHeight="12.75" x14ac:dyDescent="0.25"/>
  <cols>
    <col min="1" max="2" width="14.85546875" style="2" customWidth="1"/>
    <col min="3" max="3" width="45.42578125" style="2" customWidth="1"/>
    <col min="4" max="4" width="15.7109375" style="1994" customWidth="1"/>
    <col min="5" max="5" width="17.28515625" style="2" customWidth="1"/>
    <col min="6" max="6" width="23.85546875" style="2" customWidth="1"/>
    <col min="7" max="7" width="9.7109375" style="2" customWidth="1"/>
    <col min="8" max="8" width="21.42578125" style="2" customWidth="1"/>
    <col min="9" max="9" width="8.5703125" style="2" customWidth="1"/>
    <col min="10" max="10" width="8.140625" style="2" customWidth="1"/>
    <col min="11" max="11" width="30.85546875" style="2" customWidth="1"/>
    <col min="12" max="12" width="14.85546875" style="2" customWidth="1"/>
    <col min="13" max="13" width="14.28515625" style="2" customWidth="1"/>
    <col min="14" max="17" width="16.5703125" style="2" customWidth="1"/>
    <col min="18" max="18" width="16.5703125" style="109" customWidth="1"/>
    <col min="19" max="19" width="16.5703125" style="2" customWidth="1"/>
    <col min="20" max="21" width="33.140625" style="2" customWidth="1"/>
    <col min="22" max="22" width="12.42578125" style="109" customWidth="1"/>
    <col min="23" max="24" width="11.5703125" style="109" customWidth="1"/>
    <col min="25" max="25" width="16.85546875" style="109" customWidth="1"/>
    <col min="26" max="29" width="11.5703125" style="109" customWidth="1"/>
    <col min="30" max="31" width="33.140625" style="109" customWidth="1"/>
    <col min="32" max="32" width="12" style="109" customWidth="1"/>
    <col min="33" max="39" width="11.5703125" style="109" customWidth="1"/>
    <col min="40" max="40" width="77.85546875" style="593" customWidth="1"/>
    <col min="41" max="115" width="11.5703125" style="1" customWidth="1"/>
    <col min="116" max="218" width="11.5703125" style="2" customWidth="1"/>
    <col min="219" max="16384" width="11.42578125" style="3"/>
  </cols>
  <sheetData>
    <row r="1" spans="1:40" ht="105.75" customHeight="1" x14ac:dyDescent="0.25">
      <c r="A1" s="2726" t="s">
        <v>0</v>
      </c>
      <c r="B1" s="2726" t="s">
        <v>1</v>
      </c>
      <c r="C1" s="2726" t="s">
        <v>2</v>
      </c>
      <c r="D1" s="2680" t="s">
        <v>1135</v>
      </c>
      <c r="E1" s="2726" t="s">
        <v>3</v>
      </c>
      <c r="F1" s="2726" t="s">
        <v>4</v>
      </c>
      <c r="G1" s="2727" t="s">
        <v>5</v>
      </c>
      <c r="H1" s="2726" t="s">
        <v>6</v>
      </c>
      <c r="I1" s="2726" t="s">
        <v>7</v>
      </c>
      <c r="J1" s="2728" t="s">
        <v>8</v>
      </c>
      <c r="K1" s="2675" t="s">
        <v>9</v>
      </c>
      <c r="L1" s="2675" t="s">
        <v>10</v>
      </c>
      <c r="M1" s="2729" t="s">
        <v>11</v>
      </c>
      <c r="N1" s="2730" t="s">
        <v>1137</v>
      </c>
      <c r="O1" s="2731"/>
      <c r="P1" s="2731"/>
      <c r="Q1" s="2731"/>
      <c r="R1" s="2731"/>
      <c r="S1" s="2731"/>
      <c r="T1" s="2712" t="s">
        <v>1320</v>
      </c>
      <c r="U1" s="2713"/>
      <c r="V1" s="2708" t="s">
        <v>12</v>
      </c>
      <c r="W1" s="2708"/>
      <c r="X1" s="2708"/>
      <c r="Y1" s="2708"/>
      <c r="Z1" s="2708"/>
      <c r="AA1" s="2708"/>
      <c r="AB1" s="2708"/>
      <c r="AC1" s="2708"/>
      <c r="AD1" s="2716" t="s">
        <v>1319</v>
      </c>
      <c r="AE1" s="2717"/>
      <c r="AF1" s="2708" t="s">
        <v>13</v>
      </c>
      <c r="AG1" s="2708"/>
      <c r="AH1" s="2708"/>
      <c r="AI1" s="2708"/>
      <c r="AJ1" s="2708"/>
      <c r="AK1" s="2708"/>
      <c r="AL1" s="2708"/>
      <c r="AM1" s="2709"/>
      <c r="AN1" s="2732" t="s">
        <v>14</v>
      </c>
    </row>
    <row r="2" spans="1:40" ht="36" customHeight="1" x14ac:dyDescent="0.25">
      <c r="A2" s="2678"/>
      <c r="B2" s="2678"/>
      <c r="C2" s="2678"/>
      <c r="D2" s="2681"/>
      <c r="E2" s="2678"/>
      <c r="F2" s="2678"/>
      <c r="G2" s="2684"/>
      <c r="H2" s="2686"/>
      <c r="I2" s="2678"/>
      <c r="J2" s="2689"/>
      <c r="K2" s="2675"/>
      <c r="L2" s="2675"/>
      <c r="M2" s="2699"/>
      <c r="N2" s="2710" t="s">
        <v>15</v>
      </c>
      <c r="O2" s="2710"/>
      <c r="P2" s="2710" t="s">
        <v>16</v>
      </c>
      <c r="Q2" s="2710"/>
      <c r="R2" s="2710" t="s">
        <v>17</v>
      </c>
      <c r="S2" s="2711"/>
      <c r="T2" s="2714"/>
      <c r="U2" s="2715"/>
      <c r="V2" s="2733" t="s">
        <v>18</v>
      </c>
      <c r="W2" s="2734"/>
      <c r="X2" s="2734"/>
      <c r="Y2" s="2734"/>
      <c r="Z2" s="2735" t="s">
        <v>19</v>
      </c>
      <c r="AA2" s="2735"/>
      <c r="AB2" s="2735"/>
      <c r="AC2" s="2736"/>
      <c r="AD2" s="2718"/>
      <c r="AE2" s="2719"/>
      <c r="AF2" s="2733" t="s">
        <v>18</v>
      </c>
      <c r="AG2" s="2734"/>
      <c r="AH2" s="2734"/>
      <c r="AI2" s="2734"/>
      <c r="AJ2" s="2735" t="s">
        <v>19</v>
      </c>
      <c r="AK2" s="2735"/>
      <c r="AL2" s="2735"/>
      <c r="AM2" s="2735"/>
      <c r="AN2" s="2692"/>
    </row>
    <row r="3" spans="1:40" ht="34.5" customHeight="1" x14ac:dyDescent="0.25">
      <c r="A3" s="2679"/>
      <c r="B3" s="2678"/>
      <c r="C3" s="2679"/>
      <c r="D3" s="2682"/>
      <c r="E3" s="2679"/>
      <c r="F3" s="2679"/>
      <c r="G3" s="2685"/>
      <c r="H3" s="2687"/>
      <c r="I3" s="2679"/>
      <c r="J3" s="2690"/>
      <c r="K3" s="2675"/>
      <c r="L3" s="2675"/>
      <c r="M3" s="2700"/>
      <c r="N3" s="2502" t="s">
        <v>1138</v>
      </c>
      <c r="O3" s="4" t="s">
        <v>1139</v>
      </c>
      <c r="P3" s="2502" t="s">
        <v>1138</v>
      </c>
      <c r="Q3" s="4" t="s">
        <v>1139</v>
      </c>
      <c r="R3" s="2502" t="s">
        <v>1138</v>
      </c>
      <c r="S3" s="4" t="s">
        <v>1139</v>
      </c>
      <c r="T3" s="5" t="s">
        <v>18</v>
      </c>
      <c r="U3" s="6" t="s">
        <v>19</v>
      </c>
      <c r="V3" s="7" t="s">
        <v>20</v>
      </c>
      <c r="W3" s="8" t="s">
        <v>21</v>
      </c>
      <c r="X3" s="8" t="s">
        <v>22</v>
      </c>
      <c r="Y3" s="8" t="s">
        <v>23</v>
      </c>
      <c r="Z3" s="9" t="s">
        <v>24</v>
      </c>
      <c r="AA3" s="9" t="s">
        <v>21</v>
      </c>
      <c r="AB3" s="9" t="s">
        <v>22</v>
      </c>
      <c r="AC3" s="10" t="s">
        <v>23</v>
      </c>
      <c r="AD3" s="5" t="s">
        <v>18</v>
      </c>
      <c r="AE3" s="6" t="s">
        <v>19</v>
      </c>
      <c r="AF3" s="7" t="s">
        <v>20</v>
      </c>
      <c r="AG3" s="8" t="s">
        <v>21</v>
      </c>
      <c r="AH3" s="8" t="s">
        <v>22</v>
      </c>
      <c r="AI3" s="8" t="s">
        <v>23</v>
      </c>
      <c r="AJ3" s="9" t="s">
        <v>24</v>
      </c>
      <c r="AK3" s="9" t="s">
        <v>21</v>
      </c>
      <c r="AL3" s="9" t="s">
        <v>22</v>
      </c>
      <c r="AM3" s="9" t="s">
        <v>23</v>
      </c>
      <c r="AN3" s="2693"/>
    </row>
    <row r="4" spans="1:40" ht="17.100000000000001" hidden="1" customHeight="1" x14ac:dyDescent="0.25">
      <c r="A4" s="11"/>
      <c r="B4" s="11"/>
      <c r="C4" s="12" t="s">
        <v>25</v>
      </c>
      <c r="D4" s="13" t="s">
        <v>26</v>
      </c>
      <c r="E4" s="14"/>
      <c r="F4" s="14"/>
      <c r="G4" s="11"/>
      <c r="H4" s="11"/>
      <c r="I4" s="14"/>
      <c r="J4" s="15"/>
      <c r="K4" s="16"/>
      <c r="L4" s="16"/>
      <c r="M4" s="16"/>
      <c r="N4" s="17"/>
      <c r="O4" s="18"/>
      <c r="P4" s="14"/>
      <c r="Q4" s="15"/>
      <c r="R4" s="15"/>
      <c r="S4" s="15"/>
      <c r="T4" s="19"/>
      <c r="U4" s="20"/>
      <c r="V4" s="21"/>
      <c r="W4" s="22"/>
      <c r="X4" s="22"/>
      <c r="Y4" s="22"/>
      <c r="Z4" s="22"/>
      <c r="AA4" s="22"/>
      <c r="AB4" s="22"/>
      <c r="AC4" s="22"/>
      <c r="AD4" s="19"/>
      <c r="AE4" s="20"/>
      <c r="AF4" s="21"/>
      <c r="AG4" s="22"/>
      <c r="AH4" s="22"/>
      <c r="AI4" s="22"/>
      <c r="AJ4" s="22"/>
      <c r="AK4" s="22"/>
      <c r="AL4" s="22"/>
      <c r="AM4" s="22"/>
      <c r="AN4" s="23"/>
    </row>
    <row r="5" spans="1:40" ht="16.5" hidden="1" customHeight="1" x14ac:dyDescent="0.25">
      <c r="A5" s="11"/>
      <c r="B5" s="11"/>
      <c r="C5" s="24"/>
      <c r="D5" s="25"/>
      <c r="E5" s="14"/>
      <c r="F5" s="14"/>
      <c r="G5" s="11"/>
      <c r="H5" s="26"/>
      <c r="I5" s="14"/>
      <c r="J5" s="15"/>
      <c r="K5" s="16"/>
      <c r="L5" s="16"/>
      <c r="M5" s="16"/>
      <c r="N5" s="17"/>
      <c r="O5" s="18"/>
      <c r="P5" s="14"/>
      <c r="Q5" s="15"/>
      <c r="R5" s="15"/>
      <c r="S5" s="15"/>
      <c r="T5" s="19"/>
      <c r="U5" s="20"/>
      <c r="V5" s="21"/>
      <c r="W5" s="22"/>
      <c r="X5" s="22"/>
      <c r="Y5" s="22"/>
      <c r="Z5" s="22"/>
      <c r="AA5" s="22"/>
      <c r="AB5" s="22"/>
      <c r="AC5" s="22"/>
      <c r="AD5" s="19"/>
      <c r="AE5" s="20"/>
      <c r="AF5" s="21"/>
      <c r="AG5" s="22"/>
      <c r="AH5" s="22"/>
      <c r="AI5" s="22"/>
      <c r="AJ5" s="22"/>
      <c r="AK5" s="22"/>
      <c r="AL5" s="22"/>
      <c r="AM5" s="22"/>
      <c r="AN5" s="23"/>
    </row>
    <row r="6" spans="1:40" ht="23.25" hidden="1" customHeight="1" x14ac:dyDescent="0.25">
      <c r="A6" s="27"/>
      <c r="B6" s="27"/>
      <c r="C6" s="28"/>
      <c r="D6" s="29"/>
      <c r="E6" s="30"/>
      <c r="F6" s="30"/>
      <c r="G6" s="31"/>
      <c r="H6" s="32"/>
      <c r="I6" s="30"/>
      <c r="J6" s="33"/>
      <c r="K6" s="34"/>
      <c r="L6" s="34"/>
      <c r="M6" s="34"/>
      <c r="N6" s="35">
        <v>18</v>
      </c>
      <c r="O6" s="35"/>
      <c r="P6" s="35">
        <v>36</v>
      </c>
      <c r="Q6" s="36"/>
      <c r="R6" s="36"/>
      <c r="S6" s="37"/>
      <c r="T6" s="38"/>
      <c r="U6" s="39"/>
      <c r="V6" s="2737"/>
      <c r="W6" s="2737"/>
      <c r="X6" s="2737"/>
      <c r="Y6" s="2737"/>
      <c r="Z6" s="2737"/>
      <c r="AA6" s="2737"/>
      <c r="AB6" s="2737"/>
      <c r="AC6" s="2737"/>
      <c r="AD6" s="38"/>
      <c r="AE6" s="39"/>
      <c r="AF6" s="2737"/>
      <c r="AG6" s="2737"/>
      <c r="AH6" s="2737"/>
      <c r="AI6" s="2737"/>
      <c r="AJ6" s="40"/>
      <c r="AK6" s="40"/>
      <c r="AL6" s="40"/>
      <c r="AM6" s="40"/>
      <c r="AN6" s="41"/>
    </row>
    <row r="7" spans="1:40" ht="23.25" hidden="1" customHeight="1" x14ac:dyDescent="0.25">
      <c r="A7" s="27"/>
      <c r="B7" s="27"/>
      <c r="C7" s="28"/>
      <c r="D7" s="29"/>
      <c r="E7" s="30"/>
      <c r="F7" s="30"/>
      <c r="G7" s="31"/>
      <c r="H7" s="32"/>
      <c r="I7" s="30"/>
      <c r="J7" s="33"/>
      <c r="K7" s="34"/>
      <c r="L7" s="34"/>
      <c r="M7" s="34"/>
      <c r="N7" s="35">
        <v>6</v>
      </c>
      <c r="O7" s="35"/>
      <c r="P7" s="35">
        <v>12</v>
      </c>
      <c r="Q7" s="36"/>
      <c r="R7" s="36"/>
      <c r="S7" s="37"/>
      <c r="T7" s="38"/>
      <c r="U7" s="39"/>
      <c r="V7" s="42"/>
      <c r="W7" s="43"/>
      <c r="X7" s="43"/>
      <c r="Y7" s="43"/>
      <c r="Z7" s="44"/>
      <c r="AA7" s="44"/>
      <c r="AB7" s="44"/>
      <c r="AC7" s="45"/>
      <c r="AD7" s="38"/>
      <c r="AE7" s="39"/>
      <c r="AF7" s="42"/>
      <c r="AG7" s="43"/>
      <c r="AH7" s="43"/>
      <c r="AI7" s="43"/>
      <c r="AJ7" s="44"/>
      <c r="AK7" s="44"/>
      <c r="AL7" s="44"/>
      <c r="AM7" s="44"/>
      <c r="AN7" s="41"/>
    </row>
    <row r="8" spans="1:40" ht="23.25" hidden="1" customHeight="1" x14ac:dyDescent="0.25">
      <c r="A8" s="27"/>
      <c r="B8" s="27"/>
      <c r="C8" s="28"/>
      <c r="D8" s="29"/>
      <c r="E8" s="30"/>
      <c r="F8" s="30"/>
      <c r="G8" s="31"/>
      <c r="H8" s="32"/>
      <c r="I8" s="30"/>
      <c r="J8" s="33"/>
      <c r="K8" s="34"/>
      <c r="L8" s="34"/>
      <c r="M8" s="34"/>
      <c r="N8" s="35">
        <v>6</v>
      </c>
      <c r="O8" s="35"/>
      <c r="P8" s="35">
        <v>12</v>
      </c>
      <c r="Q8" s="36"/>
      <c r="R8" s="36"/>
      <c r="S8" s="37"/>
      <c r="T8" s="38"/>
      <c r="U8" s="39"/>
      <c r="V8" s="42"/>
      <c r="W8" s="43"/>
      <c r="X8" s="43"/>
      <c r="Y8" s="43"/>
      <c r="Z8" s="44"/>
      <c r="AA8" s="44"/>
      <c r="AB8" s="44"/>
      <c r="AC8" s="45"/>
      <c r="AD8" s="38"/>
      <c r="AE8" s="39"/>
      <c r="AF8" s="42"/>
      <c r="AG8" s="43"/>
      <c r="AH8" s="43"/>
      <c r="AI8" s="43"/>
      <c r="AJ8" s="44"/>
      <c r="AK8" s="44"/>
      <c r="AL8" s="44"/>
      <c r="AM8" s="44"/>
      <c r="AN8" s="41"/>
    </row>
    <row r="9" spans="1:40" ht="23.25" hidden="1" customHeight="1" x14ac:dyDescent="0.25">
      <c r="A9" s="27"/>
      <c r="B9" s="27"/>
      <c r="C9" s="28"/>
      <c r="D9" s="29"/>
      <c r="E9" s="30"/>
      <c r="F9" s="30"/>
      <c r="G9" s="31"/>
      <c r="H9" s="32"/>
      <c r="I9" s="30"/>
      <c r="J9" s="33"/>
      <c r="K9" s="34"/>
      <c r="L9" s="34"/>
      <c r="M9" s="34"/>
      <c r="N9" s="35">
        <v>6</v>
      </c>
      <c r="O9" s="35"/>
      <c r="P9" s="35">
        <v>12</v>
      </c>
      <c r="Q9" s="36"/>
      <c r="R9" s="36"/>
      <c r="S9" s="37"/>
      <c r="T9" s="38"/>
      <c r="U9" s="39"/>
      <c r="V9" s="42"/>
      <c r="W9" s="43"/>
      <c r="X9" s="43"/>
      <c r="Y9" s="43"/>
      <c r="Z9" s="44"/>
      <c r="AA9" s="44"/>
      <c r="AB9" s="44"/>
      <c r="AC9" s="45"/>
      <c r="AD9" s="38"/>
      <c r="AE9" s="39"/>
      <c r="AF9" s="42"/>
      <c r="AG9" s="43"/>
      <c r="AH9" s="43"/>
      <c r="AI9" s="43"/>
      <c r="AJ9" s="44"/>
      <c r="AK9" s="44"/>
      <c r="AL9" s="44"/>
      <c r="AM9" s="44"/>
      <c r="AN9" s="41"/>
    </row>
    <row r="10" spans="1:40" ht="23.25" hidden="1" customHeight="1" x14ac:dyDescent="0.25">
      <c r="A10" s="27"/>
      <c r="B10" s="27"/>
      <c r="C10" s="46"/>
      <c r="D10" s="29"/>
      <c r="E10" s="30"/>
      <c r="F10" s="30"/>
      <c r="G10" s="31"/>
      <c r="H10" s="32"/>
      <c r="I10" s="30"/>
      <c r="J10" s="33"/>
      <c r="K10" s="34"/>
      <c r="L10" s="34"/>
      <c r="M10" s="34"/>
      <c r="N10" s="35"/>
      <c r="O10" s="35"/>
      <c r="P10" s="35">
        <v>54</v>
      </c>
      <c r="Q10" s="36"/>
      <c r="R10" s="36"/>
      <c r="S10" s="37"/>
      <c r="T10" s="38"/>
      <c r="U10" s="39"/>
      <c r="V10" s="42"/>
      <c r="W10" s="43"/>
      <c r="X10" s="43"/>
      <c r="Y10" s="43"/>
      <c r="Z10" s="44"/>
      <c r="AA10" s="44"/>
      <c r="AB10" s="44"/>
      <c r="AC10" s="45"/>
      <c r="AD10" s="38"/>
      <c r="AE10" s="39"/>
      <c r="AF10" s="42"/>
      <c r="AG10" s="43"/>
      <c r="AH10" s="43"/>
      <c r="AI10" s="43"/>
      <c r="AJ10" s="44"/>
      <c r="AK10" s="44"/>
      <c r="AL10" s="44"/>
      <c r="AM10" s="44"/>
      <c r="AN10" s="41"/>
    </row>
    <row r="11" spans="1:40" ht="23.25" hidden="1" customHeight="1" x14ac:dyDescent="0.25">
      <c r="A11" s="27"/>
      <c r="B11" s="27"/>
      <c r="C11" s="46"/>
      <c r="D11" s="29"/>
      <c r="E11" s="30"/>
      <c r="F11" s="30"/>
      <c r="G11" s="31"/>
      <c r="H11" s="32"/>
      <c r="I11" s="30"/>
      <c r="J11" s="33"/>
      <c r="K11" s="34"/>
      <c r="L11" s="34"/>
      <c r="M11" s="34"/>
      <c r="N11" s="35"/>
      <c r="O11" s="35"/>
      <c r="P11" s="35">
        <v>18</v>
      </c>
      <c r="Q11" s="36"/>
      <c r="R11" s="36"/>
      <c r="S11" s="37"/>
      <c r="T11" s="38"/>
      <c r="U11" s="39"/>
      <c r="V11" s="42"/>
      <c r="W11" s="43"/>
      <c r="X11" s="43"/>
      <c r="Y11" s="43"/>
      <c r="Z11" s="44"/>
      <c r="AA11" s="44"/>
      <c r="AB11" s="44"/>
      <c r="AC11" s="45"/>
      <c r="AD11" s="38"/>
      <c r="AE11" s="39"/>
      <c r="AF11" s="42"/>
      <c r="AG11" s="43"/>
      <c r="AH11" s="43"/>
      <c r="AI11" s="43"/>
      <c r="AJ11" s="44"/>
      <c r="AK11" s="44"/>
      <c r="AL11" s="44"/>
      <c r="AM11" s="44"/>
      <c r="AN11" s="41"/>
    </row>
    <row r="12" spans="1:40" ht="23.25" hidden="1" customHeight="1" x14ac:dyDescent="0.25">
      <c r="A12" s="27"/>
      <c r="B12" s="27"/>
      <c r="C12" s="28"/>
      <c r="D12" s="29"/>
      <c r="E12" s="30"/>
      <c r="F12" s="30"/>
      <c r="G12" s="31"/>
      <c r="H12" s="32"/>
      <c r="I12" s="30"/>
      <c r="J12" s="33"/>
      <c r="K12" s="34"/>
      <c r="L12" s="34"/>
      <c r="M12" s="34"/>
      <c r="N12" s="35"/>
      <c r="O12" s="35"/>
      <c r="P12" s="35">
        <v>18</v>
      </c>
      <c r="Q12" s="36"/>
      <c r="R12" s="36"/>
      <c r="S12" s="37"/>
      <c r="T12" s="38"/>
      <c r="U12" s="39"/>
      <c r="V12" s="42"/>
      <c r="W12" s="43"/>
      <c r="X12" s="43"/>
      <c r="Y12" s="43"/>
      <c r="Z12" s="44"/>
      <c r="AA12" s="44"/>
      <c r="AB12" s="44"/>
      <c r="AC12" s="45"/>
      <c r="AD12" s="38"/>
      <c r="AE12" s="39"/>
      <c r="AF12" s="42"/>
      <c r="AG12" s="43"/>
      <c r="AH12" s="43"/>
      <c r="AI12" s="43"/>
      <c r="AJ12" s="44"/>
      <c r="AK12" s="44"/>
      <c r="AL12" s="44"/>
      <c r="AM12" s="44"/>
      <c r="AN12" s="41"/>
    </row>
    <row r="13" spans="1:40" ht="23.25" hidden="1" customHeight="1" x14ac:dyDescent="0.25">
      <c r="A13" s="27"/>
      <c r="B13" s="27"/>
      <c r="C13" s="28"/>
      <c r="D13" s="29"/>
      <c r="E13" s="30"/>
      <c r="F13" s="30"/>
      <c r="G13" s="31"/>
      <c r="H13" s="32"/>
      <c r="I13" s="30"/>
      <c r="J13" s="33"/>
      <c r="K13" s="34"/>
      <c r="L13" s="34"/>
      <c r="M13" s="34"/>
      <c r="N13" s="35"/>
      <c r="O13" s="35"/>
      <c r="P13" s="35">
        <v>18</v>
      </c>
      <c r="Q13" s="36"/>
      <c r="R13" s="36"/>
      <c r="S13" s="37"/>
      <c r="T13" s="38"/>
      <c r="U13" s="39"/>
      <c r="V13" s="42"/>
      <c r="W13" s="43"/>
      <c r="X13" s="43"/>
      <c r="Y13" s="43"/>
      <c r="Z13" s="44"/>
      <c r="AA13" s="44"/>
      <c r="AB13" s="44"/>
      <c r="AC13" s="45"/>
      <c r="AD13" s="38"/>
      <c r="AE13" s="39"/>
      <c r="AF13" s="42"/>
      <c r="AG13" s="43"/>
      <c r="AH13" s="43"/>
      <c r="AI13" s="43"/>
      <c r="AJ13" s="44"/>
      <c r="AK13" s="44"/>
      <c r="AL13" s="44"/>
      <c r="AM13" s="44"/>
      <c r="AN13" s="41"/>
    </row>
    <row r="14" spans="1:40" ht="23.25" hidden="1" customHeight="1" x14ac:dyDescent="0.25">
      <c r="A14" s="27"/>
      <c r="B14" s="27"/>
      <c r="C14" s="28"/>
      <c r="D14" s="47"/>
      <c r="E14" s="30"/>
      <c r="F14" s="48"/>
      <c r="G14" s="31"/>
      <c r="H14" s="32"/>
      <c r="I14" s="48"/>
      <c r="J14" s="37"/>
      <c r="K14" s="49"/>
      <c r="L14" s="49"/>
      <c r="M14" s="49"/>
      <c r="N14" s="50"/>
      <c r="O14" s="51"/>
      <c r="P14" s="48"/>
      <c r="Q14" s="37"/>
      <c r="R14" s="37"/>
      <c r="S14" s="37"/>
      <c r="T14" s="38"/>
      <c r="U14" s="39"/>
      <c r="V14" s="42"/>
      <c r="W14" s="43"/>
      <c r="X14" s="43"/>
      <c r="Y14" s="43"/>
      <c r="Z14" s="44"/>
      <c r="AA14" s="44"/>
      <c r="AB14" s="44"/>
      <c r="AC14" s="45"/>
      <c r="AD14" s="38"/>
      <c r="AE14" s="39"/>
      <c r="AF14" s="42"/>
      <c r="AG14" s="43"/>
      <c r="AH14" s="43"/>
      <c r="AI14" s="43"/>
      <c r="AJ14" s="44"/>
      <c r="AK14" s="44"/>
      <c r="AL14" s="44"/>
      <c r="AM14" s="44"/>
      <c r="AN14" s="52"/>
    </row>
    <row r="15" spans="1:40" ht="23.25" hidden="1" customHeight="1" x14ac:dyDescent="0.25">
      <c r="A15" s="27"/>
      <c r="B15" s="27"/>
      <c r="C15" s="53"/>
      <c r="D15" s="47"/>
      <c r="E15" s="30"/>
      <c r="F15" s="30"/>
      <c r="G15" s="31"/>
      <c r="H15" s="32"/>
      <c r="I15" s="30"/>
      <c r="J15" s="33"/>
      <c r="K15" s="54"/>
      <c r="L15" s="54"/>
      <c r="M15" s="54"/>
      <c r="N15" s="50"/>
      <c r="O15" s="51"/>
      <c r="P15" s="48"/>
      <c r="Q15" s="37"/>
      <c r="R15" s="37"/>
      <c r="S15" s="37"/>
      <c r="T15" s="38"/>
      <c r="U15" s="39"/>
      <c r="V15" s="42"/>
      <c r="W15" s="43"/>
      <c r="X15" s="43"/>
      <c r="Y15" s="43"/>
      <c r="Z15" s="44"/>
      <c r="AA15" s="44"/>
      <c r="AB15" s="44"/>
      <c r="AC15" s="45"/>
      <c r="AD15" s="38"/>
      <c r="AE15" s="39"/>
      <c r="AF15" s="42"/>
      <c r="AG15" s="43"/>
      <c r="AH15" s="43"/>
      <c r="AI15" s="43"/>
      <c r="AJ15" s="44"/>
      <c r="AK15" s="44"/>
      <c r="AL15" s="44"/>
      <c r="AM15" s="44"/>
      <c r="AN15" s="55"/>
    </row>
    <row r="16" spans="1:40" ht="23.25" hidden="1" customHeight="1" x14ac:dyDescent="0.25">
      <c r="A16" s="27"/>
      <c r="B16" s="27"/>
      <c r="C16" s="53"/>
      <c r="D16" s="47"/>
      <c r="E16" s="30"/>
      <c r="F16" s="30"/>
      <c r="G16" s="31"/>
      <c r="H16" s="32"/>
      <c r="I16" s="30"/>
      <c r="J16" s="33"/>
      <c r="K16" s="54"/>
      <c r="L16" s="54"/>
      <c r="M16" s="54"/>
      <c r="N16" s="50"/>
      <c r="O16" s="51"/>
      <c r="P16" s="48"/>
      <c r="Q16" s="37"/>
      <c r="R16" s="37"/>
      <c r="S16" s="37"/>
      <c r="T16" s="38"/>
      <c r="U16" s="39"/>
      <c r="V16" s="2737"/>
      <c r="W16" s="2737"/>
      <c r="X16" s="2737"/>
      <c r="Y16" s="2737"/>
      <c r="Z16" s="2737"/>
      <c r="AA16" s="2737"/>
      <c r="AB16" s="2737"/>
      <c r="AC16" s="2737"/>
      <c r="AD16" s="38"/>
      <c r="AE16" s="39"/>
      <c r="AF16" s="2737"/>
      <c r="AG16" s="2737"/>
      <c r="AH16" s="2737"/>
      <c r="AI16" s="2737"/>
      <c r="AJ16" s="40"/>
      <c r="AK16" s="40"/>
      <c r="AL16" s="40"/>
      <c r="AM16" s="40"/>
      <c r="AN16" s="55"/>
    </row>
    <row r="17" spans="1:40" ht="23.25" hidden="1" customHeight="1" x14ac:dyDescent="0.25">
      <c r="A17" s="27"/>
      <c r="B17" s="27"/>
      <c r="C17" s="53"/>
      <c r="D17" s="47"/>
      <c r="E17" s="30"/>
      <c r="F17" s="30"/>
      <c r="G17" s="31"/>
      <c r="H17" s="32"/>
      <c r="I17" s="30"/>
      <c r="J17" s="33"/>
      <c r="K17" s="54"/>
      <c r="L17" s="54"/>
      <c r="M17" s="54"/>
      <c r="N17" s="50"/>
      <c r="O17" s="51"/>
      <c r="P17" s="48"/>
      <c r="Q17" s="37"/>
      <c r="R17" s="37"/>
      <c r="S17" s="37"/>
      <c r="T17" s="38"/>
      <c r="U17" s="39"/>
      <c r="V17" s="42"/>
      <c r="W17" s="43"/>
      <c r="X17" s="43"/>
      <c r="Y17" s="43"/>
      <c r="Z17" s="44"/>
      <c r="AA17" s="44"/>
      <c r="AB17" s="44"/>
      <c r="AC17" s="45"/>
      <c r="AD17" s="38"/>
      <c r="AE17" s="39"/>
      <c r="AF17" s="42"/>
      <c r="AG17" s="43"/>
      <c r="AH17" s="43"/>
      <c r="AI17" s="43"/>
      <c r="AJ17" s="44"/>
      <c r="AK17" s="44"/>
      <c r="AL17" s="44"/>
      <c r="AM17" s="44"/>
      <c r="AN17" s="55"/>
    </row>
    <row r="18" spans="1:40" ht="23.25" hidden="1" customHeight="1" x14ac:dyDescent="0.25">
      <c r="A18" s="56"/>
      <c r="B18" s="56"/>
      <c r="C18" s="57" t="s">
        <v>27</v>
      </c>
      <c r="D18" s="25"/>
      <c r="E18" s="14"/>
      <c r="F18" s="14"/>
      <c r="G18" s="11"/>
      <c r="H18" s="58"/>
      <c r="I18" s="14"/>
      <c r="J18" s="15"/>
      <c r="K18" s="16"/>
      <c r="L18" s="16"/>
      <c r="M18" s="16"/>
      <c r="N18" s="17"/>
      <c r="O18" s="18"/>
      <c r="P18" s="14"/>
      <c r="Q18" s="15"/>
      <c r="R18" s="15"/>
      <c r="S18" s="15"/>
      <c r="T18" s="19"/>
      <c r="U18" s="20"/>
      <c r="V18" s="42"/>
      <c r="W18" s="43"/>
      <c r="X18" s="43"/>
      <c r="Y18" s="43"/>
      <c r="Z18" s="44"/>
      <c r="AA18" s="44"/>
      <c r="AB18" s="44"/>
      <c r="AC18" s="45"/>
      <c r="AD18" s="19"/>
      <c r="AE18" s="20"/>
      <c r="AF18" s="42"/>
      <c r="AG18" s="43"/>
      <c r="AH18" s="43"/>
      <c r="AI18" s="43"/>
      <c r="AJ18" s="44"/>
      <c r="AK18" s="44"/>
      <c r="AL18" s="44"/>
      <c r="AM18" s="44"/>
      <c r="AN18" s="23"/>
    </row>
    <row r="19" spans="1:40" ht="23.25" hidden="1" customHeight="1" x14ac:dyDescent="0.25">
      <c r="A19" s="27"/>
      <c r="B19" s="27"/>
      <c r="C19" s="46"/>
      <c r="D19" s="47"/>
      <c r="E19" s="30"/>
      <c r="F19" s="30"/>
      <c r="G19" s="31"/>
      <c r="H19" s="32"/>
      <c r="I19" s="30"/>
      <c r="J19" s="33"/>
      <c r="K19" s="54"/>
      <c r="L19" s="54"/>
      <c r="M19" s="54"/>
      <c r="N19" s="50"/>
      <c r="O19" s="51"/>
      <c r="P19" s="48"/>
      <c r="Q19" s="37"/>
      <c r="R19" s="37"/>
      <c r="S19" s="37"/>
      <c r="T19" s="38"/>
      <c r="U19" s="39"/>
      <c r="V19" s="42"/>
      <c r="W19" s="43"/>
      <c r="X19" s="43"/>
      <c r="Y19" s="43"/>
      <c r="Z19" s="44"/>
      <c r="AA19" s="44"/>
      <c r="AB19" s="44"/>
      <c r="AC19" s="45"/>
      <c r="AD19" s="38"/>
      <c r="AE19" s="39"/>
      <c r="AF19" s="42"/>
      <c r="AG19" s="43"/>
      <c r="AH19" s="43"/>
      <c r="AI19" s="43"/>
      <c r="AJ19" s="44"/>
      <c r="AK19" s="44"/>
      <c r="AL19" s="44"/>
      <c r="AM19" s="44"/>
      <c r="AN19" s="55"/>
    </row>
    <row r="20" spans="1:40" ht="23.25" hidden="1" customHeight="1" x14ac:dyDescent="0.25">
      <c r="A20" s="27"/>
      <c r="B20" s="27"/>
      <c r="C20" s="46"/>
      <c r="D20" s="47"/>
      <c r="E20" s="30"/>
      <c r="F20" s="30"/>
      <c r="G20" s="31"/>
      <c r="H20" s="32"/>
      <c r="I20" s="30"/>
      <c r="J20" s="33"/>
      <c r="K20" s="54"/>
      <c r="L20" s="54"/>
      <c r="M20" s="54"/>
      <c r="N20" s="50"/>
      <c r="O20" s="51"/>
      <c r="P20" s="48"/>
      <c r="Q20" s="37"/>
      <c r="R20" s="37"/>
      <c r="S20" s="37"/>
      <c r="T20" s="38"/>
      <c r="U20" s="39"/>
      <c r="V20" s="42"/>
      <c r="W20" s="43"/>
      <c r="X20" s="43"/>
      <c r="Y20" s="43"/>
      <c r="Z20" s="44"/>
      <c r="AA20" s="44"/>
      <c r="AB20" s="44"/>
      <c r="AC20" s="45"/>
      <c r="AD20" s="38"/>
      <c r="AE20" s="39"/>
      <c r="AF20" s="42"/>
      <c r="AG20" s="43"/>
      <c r="AH20" s="43"/>
      <c r="AI20" s="43"/>
      <c r="AJ20" s="44"/>
      <c r="AK20" s="44"/>
      <c r="AL20" s="44"/>
      <c r="AM20" s="44"/>
      <c r="AN20" s="55"/>
    </row>
    <row r="21" spans="1:40" ht="23.25" hidden="1" customHeight="1" x14ac:dyDescent="0.25">
      <c r="A21" s="27"/>
      <c r="B21" s="27"/>
      <c r="C21" s="46"/>
      <c r="D21" s="47"/>
      <c r="E21" s="30"/>
      <c r="F21" s="30"/>
      <c r="G21" s="31"/>
      <c r="H21" s="32"/>
      <c r="I21" s="30"/>
      <c r="J21" s="33"/>
      <c r="K21" s="54"/>
      <c r="L21" s="54"/>
      <c r="M21" s="54"/>
      <c r="N21" s="50"/>
      <c r="O21" s="51"/>
      <c r="P21" s="48"/>
      <c r="Q21" s="37"/>
      <c r="R21" s="37"/>
      <c r="S21" s="37"/>
      <c r="T21" s="38"/>
      <c r="U21" s="39"/>
      <c r="V21" s="42"/>
      <c r="W21" s="43"/>
      <c r="X21" s="43"/>
      <c r="Y21" s="43"/>
      <c r="Z21" s="44"/>
      <c r="AA21" s="44"/>
      <c r="AB21" s="44"/>
      <c r="AC21" s="45"/>
      <c r="AD21" s="38"/>
      <c r="AE21" s="39"/>
      <c r="AF21" s="42"/>
      <c r="AG21" s="43"/>
      <c r="AH21" s="43"/>
      <c r="AI21" s="43"/>
      <c r="AJ21" s="44"/>
      <c r="AK21" s="44"/>
      <c r="AL21" s="44"/>
      <c r="AM21" s="44"/>
      <c r="AN21" s="55"/>
    </row>
    <row r="22" spans="1:40" ht="23.25" hidden="1" customHeight="1" x14ac:dyDescent="0.25">
      <c r="A22" s="27"/>
      <c r="B22" s="27"/>
      <c r="C22" s="46"/>
      <c r="D22" s="47"/>
      <c r="E22" s="30"/>
      <c r="F22" s="30"/>
      <c r="G22" s="31"/>
      <c r="H22" s="32"/>
      <c r="I22" s="30"/>
      <c r="J22" s="33"/>
      <c r="K22" s="54"/>
      <c r="L22" s="54"/>
      <c r="M22" s="54"/>
      <c r="N22" s="50"/>
      <c r="O22" s="51"/>
      <c r="P22" s="48"/>
      <c r="Q22" s="37"/>
      <c r="R22" s="37"/>
      <c r="S22" s="37"/>
      <c r="T22" s="38"/>
      <c r="U22" s="39"/>
      <c r="V22" s="42"/>
      <c r="W22" s="43"/>
      <c r="X22" s="43"/>
      <c r="Y22" s="43"/>
      <c r="Z22" s="44"/>
      <c r="AA22" s="44"/>
      <c r="AB22" s="44"/>
      <c r="AC22" s="45"/>
      <c r="AD22" s="38"/>
      <c r="AE22" s="39"/>
      <c r="AF22" s="42"/>
      <c r="AG22" s="43"/>
      <c r="AH22" s="43"/>
      <c r="AI22" s="43"/>
      <c r="AJ22" s="44"/>
      <c r="AK22" s="44"/>
      <c r="AL22" s="44"/>
      <c r="AM22" s="44"/>
      <c r="AN22" s="55"/>
    </row>
    <row r="23" spans="1:40" ht="23.25" hidden="1" customHeight="1" x14ac:dyDescent="0.25">
      <c r="A23" s="27"/>
      <c r="B23" s="27"/>
      <c r="C23" s="46"/>
      <c r="D23" s="47"/>
      <c r="E23" s="30"/>
      <c r="F23" s="30"/>
      <c r="G23" s="31"/>
      <c r="H23" s="32"/>
      <c r="I23" s="30"/>
      <c r="J23" s="33"/>
      <c r="K23" s="54"/>
      <c r="L23" s="54"/>
      <c r="M23" s="54"/>
      <c r="N23" s="50"/>
      <c r="O23" s="51"/>
      <c r="P23" s="48"/>
      <c r="Q23" s="37"/>
      <c r="R23" s="37"/>
      <c r="S23" s="37"/>
      <c r="T23" s="38"/>
      <c r="U23" s="39"/>
      <c r="V23" s="42"/>
      <c r="W23" s="43"/>
      <c r="X23" s="43"/>
      <c r="Y23" s="43"/>
      <c r="Z23" s="44"/>
      <c r="AA23" s="44"/>
      <c r="AB23" s="44"/>
      <c r="AC23" s="45"/>
      <c r="AD23" s="38"/>
      <c r="AE23" s="39"/>
      <c r="AF23" s="42"/>
      <c r="AG23" s="43"/>
      <c r="AH23" s="43"/>
      <c r="AI23" s="43"/>
      <c r="AJ23" s="44"/>
      <c r="AK23" s="44"/>
      <c r="AL23" s="44"/>
      <c r="AM23" s="44"/>
      <c r="AN23" s="55"/>
    </row>
    <row r="24" spans="1:40" ht="23.25" hidden="1" customHeight="1" x14ac:dyDescent="0.25">
      <c r="A24" s="27"/>
      <c r="B24" s="27"/>
      <c r="C24" s="46"/>
      <c r="D24" s="47"/>
      <c r="E24" s="30"/>
      <c r="F24" s="30"/>
      <c r="G24" s="31"/>
      <c r="H24" s="32"/>
      <c r="I24" s="30"/>
      <c r="J24" s="33"/>
      <c r="K24" s="54"/>
      <c r="L24" s="54"/>
      <c r="M24" s="54"/>
      <c r="N24" s="50"/>
      <c r="O24" s="51"/>
      <c r="P24" s="48"/>
      <c r="Q24" s="37"/>
      <c r="R24" s="37"/>
      <c r="S24" s="37"/>
      <c r="T24" s="38"/>
      <c r="U24" s="39"/>
      <c r="V24" s="42"/>
      <c r="W24" s="43"/>
      <c r="X24" s="43"/>
      <c r="Y24" s="43"/>
      <c r="Z24" s="44"/>
      <c r="AA24" s="44"/>
      <c r="AB24" s="44"/>
      <c r="AC24" s="45"/>
      <c r="AD24" s="38"/>
      <c r="AE24" s="39"/>
      <c r="AF24" s="42"/>
      <c r="AG24" s="43"/>
      <c r="AH24" s="43"/>
      <c r="AI24" s="43"/>
      <c r="AJ24" s="44"/>
      <c r="AK24" s="44"/>
      <c r="AL24" s="44"/>
      <c r="AM24" s="44"/>
      <c r="AN24" s="55"/>
    </row>
    <row r="25" spans="1:40" ht="23.25" hidden="1" customHeight="1" x14ac:dyDescent="0.25">
      <c r="A25" s="59"/>
      <c r="B25" s="59"/>
      <c r="C25" s="60"/>
      <c r="D25" s="61"/>
      <c r="E25" s="48"/>
      <c r="F25" s="48"/>
      <c r="G25" s="62"/>
      <c r="H25" s="32"/>
      <c r="I25" s="48"/>
      <c r="J25" s="37"/>
      <c r="K25" s="49"/>
      <c r="L25" s="49"/>
      <c r="M25" s="49"/>
      <c r="N25" s="50"/>
      <c r="O25" s="51"/>
      <c r="P25" s="48"/>
      <c r="Q25" s="37"/>
      <c r="R25" s="37"/>
      <c r="S25" s="37"/>
      <c r="T25" s="38"/>
      <c r="U25" s="39"/>
      <c r="V25" s="42"/>
      <c r="W25" s="43"/>
      <c r="X25" s="43"/>
      <c r="Y25" s="43"/>
      <c r="Z25" s="44"/>
      <c r="AA25" s="44"/>
      <c r="AB25" s="44"/>
      <c r="AC25" s="45"/>
      <c r="AD25" s="38"/>
      <c r="AE25" s="39"/>
      <c r="AF25" s="42"/>
      <c r="AG25" s="43"/>
      <c r="AH25" s="43"/>
      <c r="AI25" s="43"/>
      <c r="AJ25" s="44"/>
      <c r="AK25" s="44"/>
      <c r="AL25" s="44"/>
      <c r="AM25" s="44"/>
      <c r="AN25" s="52"/>
    </row>
    <row r="26" spans="1:40" ht="23.25" hidden="1" customHeight="1" x14ac:dyDescent="0.25">
      <c r="A26" s="27"/>
      <c r="B26" s="27"/>
      <c r="C26" s="28"/>
      <c r="D26" s="47"/>
      <c r="E26" s="30"/>
      <c r="F26" s="30"/>
      <c r="G26" s="31"/>
      <c r="H26" s="32"/>
      <c r="I26" s="30"/>
      <c r="J26" s="33"/>
      <c r="K26" s="54"/>
      <c r="L26" s="54"/>
      <c r="M26" s="54"/>
      <c r="N26" s="50"/>
      <c r="O26" s="51"/>
      <c r="P26" s="48"/>
      <c r="Q26" s="37"/>
      <c r="R26" s="37"/>
      <c r="S26" s="37"/>
      <c r="T26" s="38"/>
      <c r="U26" s="39"/>
      <c r="V26" s="2737"/>
      <c r="W26" s="2737"/>
      <c r="X26" s="2737"/>
      <c r="Y26" s="2737"/>
      <c r="Z26" s="2737"/>
      <c r="AA26" s="2737"/>
      <c r="AB26" s="2737"/>
      <c r="AC26" s="2737"/>
      <c r="AD26" s="38"/>
      <c r="AE26" s="39"/>
      <c r="AF26" s="2737"/>
      <c r="AG26" s="2737"/>
      <c r="AH26" s="2737"/>
      <c r="AI26" s="2737"/>
      <c r="AJ26" s="40"/>
      <c r="AK26" s="40"/>
      <c r="AL26" s="40"/>
      <c r="AM26" s="40"/>
      <c r="AN26" s="55"/>
    </row>
    <row r="27" spans="1:40" ht="23.25" hidden="1" customHeight="1" x14ac:dyDescent="0.25">
      <c r="A27" s="56"/>
      <c r="B27" s="56"/>
      <c r="C27" s="57" t="s">
        <v>27</v>
      </c>
      <c r="D27" s="25"/>
      <c r="E27" s="14"/>
      <c r="F27" s="14"/>
      <c r="G27" s="11"/>
      <c r="H27" s="58"/>
      <c r="I27" s="14"/>
      <c r="J27" s="15"/>
      <c r="K27" s="16"/>
      <c r="L27" s="16"/>
      <c r="M27" s="16"/>
      <c r="N27" s="17"/>
      <c r="O27" s="18"/>
      <c r="P27" s="14"/>
      <c r="Q27" s="15"/>
      <c r="R27" s="15"/>
      <c r="S27" s="15"/>
      <c r="T27" s="19"/>
      <c r="U27" s="20"/>
      <c r="V27" s="42"/>
      <c r="W27" s="43"/>
      <c r="X27" s="43"/>
      <c r="Y27" s="43"/>
      <c r="Z27" s="44"/>
      <c r="AA27" s="44"/>
      <c r="AB27" s="44"/>
      <c r="AC27" s="45"/>
      <c r="AD27" s="19"/>
      <c r="AE27" s="20"/>
      <c r="AF27" s="42"/>
      <c r="AG27" s="43"/>
      <c r="AH27" s="43"/>
      <c r="AI27" s="43"/>
      <c r="AJ27" s="44"/>
      <c r="AK27" s="44"/>
      <c r="AL27" s="44"/>
      <c r="AM27" s="44"/>
      <c r="AN27" s="23"/>
    </row>
    <row r="28" spans="1:40" ht="23.25" hidden="1" customHeight="1" x14ac:dyDescent="0.25">
      <c r="A28" s="27"/>
      <c r="B28" s="27"/>
      <c r="C28" s="63"/>
      <c r="D28" s="47"/>
      <c r="E28" s="30"/>
      <c r="F28" s="30"/>
      <c r="G28" s="31"/>
      <c r="H28" s="32"/>
      <c r="I28" s="30"/>
      <c r="J28" s="33"/>
      <c r="K28" s="54"/>
      <c r="L28" s="54"/>
      <c r="M28" s="54"/>
      <c r="N28" s="50"/>
      <c r="O28" s="51"/>
      <c r="P28" s="48"/>
      <c r="Q28" s="37"/>
      <c r="R28" s="37"/>
      <c r="S28" s="37"/>
      <c r="T28" s="38"/>
      <c r="U28" s="39"/>
      <c r="V28" s="42"/>
      <c r="W28" s="43"/>
      <c r="X28" s="43"/>
      <c r="Y28" s="43"/>
      <c r="Z28" s="44"/>
      <c r="AA28" s="44"/>
      <c r="AB28" s="44"/>
      <c r="AC28" s="45"/>
      <c r="AD28" s="38"/>
      <c r="AE28" s="39"/>
      <c r="AF28" s="42"/>
      <c r="AG28" s="43"/>
      <c r="AH28" s="43"/>
      <c r="AI28" s="43"/>
      <c r="AJ28" s="44"/>
      <c r="AK28" s="44"/>
      <c r="AL28" s="44"/>
      <c r="AM28" s="44"/>
      <c r="AN28" s="55"/>
    </row>
    <row r="29" spans="1:40" ht="23.25" hidden="1" customHeight="1" x14ac:dyDescent="0.25">
      <c r="A29" s="27"/>
      <c r="B29" s="27"/>
      <c r="C29" s="28"/>
      <c r="D29" s="47"/>
      <c r="E29" s="30"/>
      <c r="F29" s="30"/>
      <c r="G29" s="31"/>
      <c r="H29" s="32"/>
      <c r="I29" s="30"/>
      <c r="J29" s="33"/>
      <c r="K29" s="54"/>
      <c r="L29" s="54"/>
      <c r="M29" s="54"/>
      <c r="N29" s="50"/>
      <c r="O29" s="51"/>
      <c r="P29" s="48"/>
      <c r="Q29" s="37"/>
      <c r="R29" s="37"/>
      <c r="S29" s="37"/>
      <c r="T29" s="38"/>
      <c r="U29" s="39"/>
      <c r="V29" s="42"/>
      <c r="W29" s="43"/>
      <c r="X29" s="43"/>
      <c r="Y29" s="43"/>
      <c r="Z29" s="44"/>
      <c r="AA29" s="44"/>
      <c r="AB29" s="44"/>
      <c r="AC29" s="45"/>
      <c r="AD29" s="38"/>
      <c r="AE29" s="39"/>
      <c r="AF29" s="42"/>
      <c r="AG29" s="43"/>
      <c r="AH29" s="43"/>
      <c r="AI29" s="43"/>
      <c r="AJ29" s="44"/>
      <c r="AK29" s="44"/>
      <c r="AL29" s="44"/>
      <c r="AM29" s="44"/>
      <c r="AN29" s="55"/>
    </row>
    <row r="30" spans="1:40" ht="23.25" hidden="1" customHeight="1" x14ac:dyDescent="0.25">
      <c r="A30" s="27"/>
      <c r="B30" s="27"/>
      <c r="C30" s="28"/>
      <c r="D30" s="47"/>
      <c r="E30" s="30"/>
      <c r="F30" s="30"/>
      <c r="G30" s="31"/>
      <c r="H30" s="32"/>
      <c r="I30" s="30"/>
      <c r="J30" s="33"/>
      <c r="K30" s="54"/>
      <c r="L30" s="54"/>
      <c r="M30" s="54"/>
      <c r="N30" s="50"/>
      <c r="O30" s="51"/>
      <c r="P30" s="48"/>
      <c r="Q30" s="37"/>
      <c r="R30" s="37"/>
      <c r="S30" s="37"/>
      <c r="T30" s="38"/>
      <c r="U30" s="39"/>
      <c r="V30" s="42"/>
      <c r="W30" s="43"/>
      <c r="X30" s="43"/>
      <c r="Y30" s="43"/>
      <c r="Z30" s="44"/>
      <c r="AA30" s="44"/>
      <c r="AB30" s="44"/>
      <c r="AC30" s="45"/>
      <c r="AD30" s="38"/>
      <c r="AE30" s="39"/>
      <c r="AF30" s="42"/>
      <c r="AG30" s="43"/>
      <c r="AH30" s="43"/>
      <c r="AI30" s="43"/>
      <c r="AJ30" s="44"/>
      <c r="AK30" s="44"/>
      <c r="AL30" s="44"/>
      <c r="AM30" s="44"/>
      <c r="AN30" s="55"/>
    </row>
    <row r="31" spans="1:40" ht="23.25" hidden="1" customHeight="1" x14ac:dyDescent="0.25">
      <c r="A31" s="27"/>
      <c r="B31" s="27"/>
      <c r="C31" s="28"/>
      <c r="D31" s="47"/>
      <c r="E31" s="30"/>
      <c r="F31" s="30"/>
      <c r="G31" s="31"/>
      <c r="H31" s="32"/>
      <c r="I31" s="30"/>
      <c r="J31" s="33"/>
      <c r="K31" s="54"/>
      <c r="L31" s="54"/>
      <c r="M31" s="54"/>
      <c r="N31" s="50"/>
      <c r="O31" s="51"/>
      <c r="P31" s="48"/>
      <c r="Q31" s="37"/>
      <c r="R31" s="37"/>
      <c r="S31" s="37"/>
      <c r="T31" s="38"/>
      <c r="U31" s="39"/>
      <c r="V31" s="42"/>
      <c r="W31" s="43"/>
      <c r="X31" s="43"/>
      <c r="Y31" s="43"/>
      <c r="Z31" s="44"/>
      <c r="AA31" s="44"/>
      <c r="AB31" s="44"/>
      <c r="AC31" s="45"/>
      <c r="AD31" s="38"/>
      <c r="AE31" s="39"/>
      <c r="AF31" s="42"/>
      <c r="AG31" s="43"/>
      <c r="AH31" s="43"/>
      <c r="AI31" s="43"/>
      <c r="AJ31" s="44"/>
      <c r="AK31" s="44"/>
      <c r="AL31" s="44"/>
      <c r="AM31" s="44"/>
      <c r="AN31" s="55"/>
    </row>
    <row r="32" spans="1:40" ht="23.25" hidden="1" customHeight="1" x14ac:dyDescent="0.25">
      <c r="A32" s="27"/>
      <c r="B32" s="27"/>
      <c r="C32" s="28"/>
      <c r="D32" s="47"/>
      <c r="E32" s="30"/>
      <c r="F32" s="48"/>
      <c r="G32" s="31"/>
      <c r="H32" s="32"/>
      <c r="I32" s="48"/>
      <c r="J32" s="37"/>
      <c r="K32" s="49"/>
      <c r="L32" s="49"/>
      <c r="M32" s="49"/>
      <c r="N32" s="50"/>
      <c r="O32" s="51"/>
      <c r="P32" s="48"/>
      <c r="Q32" s="37"/>
      <c r="R32" s="37"/>
      <c r="S32" s="37"/>
      <c r="T32" s="38"/>
      <c r="U32" s="39"/>
      <c r="V32" s="42"/>
      <c r="W32" s="43"/>
      <c r="X32" s="43"/>
      <c r="Y32" s="43"/>
      <c r="Z32" s="44"/>
      <c r="AA32" s="44"/>
      <c r="AB32" s="44"/>
      <c r="AC32" s="45"/>
      <c r="AD32" s="38"/>
      <c r="AE32" s="39"/>
      <c r="AF32" s="42"/>
      <c r="AG32" s="43"/>
      <c r="AH32" s="43"/>
      <c r="AI32" s="43"/>
      <c r="AJ32" s="44"/>
      <c r="AK32" s="44"/>
      <c r="AL32" s="44"/>
      <c r="AM32" s="44"/>
      <c r="AN32" s="52"/>
    </row>
    <row r="33" spans="1:40" ht="23.25" hidden="1" customHeight="1" x14ac:dyDescent="0.25">
      <c r="A33" s="27"/>
      <c r="B33" s="27"/>
      <c r="C33" s="53"/>
      <c r="D33" s="47"/>
      <c r="E33" s="48"/>
      <c r="F33" s="30"/>
      <c r="G33" s="31"/>
      <c r="H33" s="32"/>
      <c r="I33" s="30"/>
      <c r="J33" s="33"/>
      <c r="K33" s="54"/>
      <c r="L33" s="54"/>
      <c r="M33" s="54"/>
      <c r="N33" s="50"/>
      <c r="O33" s="51"/>
      <c r="P33" s="48"/>
      <c r="Q33" s="37"/>
      <c r="R33" s="37"/>
      <c r="S33" s="37"/>
      <c r="T33" s="38"/>
      <c r="U33" s="39"/>
      <c r="V33" s="42"/>
      <c r="W33" s="43"/>
      <c r="X33" s="43"/>
      <c r="Y33" s="43"/>
      <c r="Z33" s="44"/>
      <c r="AA33" s="44"/>
      <c r="AB33" s="44"/>
      <c r="AC33" s="45"/>
      <c r="AD33" s="38"/>
      <c r="AE33" s="39"/>
      <c r="AF33" s="42"/>
      <c r="AG33" s="43"/>
      <c r="AH33" s="43"/>
      <c r="AI33" s="43"/>
      <c r="AJ33" s="44"/>
      <c r="AK33" s="44"/>
      <c r="AL33" s="44"/>
      <c r="AM33" s="44"/>
      <c r="AN33" s="55"/>
    </row>
    <row r="34" spans="1:40" ht="23.25" hidden="1" customHeight="1" x14ac:dyDescent="0.25">
      <c r="A34" s="27"/>
      <c r="B34" s="27"/>
      <c r="C34" s="53"/>
      <c r="D34" s="47"/>
      <c r="E34" s="48"/>
      <c r="F34" s="30"/>
      <c r="G34" s="31"/>
      <c r="H34" s="32"/>
      <c r="I34" s="30"/>
      <c r="J34" s="33"/>
      <c r="K34" s="54"/>
      <c r="L34" s="54"/>
      <c r="M34" s="54"/>
      <c r="N34" s="50"/>
      <c r="O34" s="51"/>
      <c r="P34" s="48"/>
      <c r="Q34" s="37"/>
      <c r="R34" s="37"/>
      <c r="S34" s="37"/>
      <c r="T34" s="38"/>
      <c r="U34" s="39"/>
      <c r="V34" s="42"/>
      <c r="W34" s="43"/>
      <c r="X34" s="43"/>
      <c r="Y34" s="43"/>
      <c r="Z34" s="44"/>
      <c r="AA34" s="44"/>
      <c r="AB34" s="44"/>
      <c r="AC34" s="45"/>
      <c r="AD34" s="38"/>
      <c r="AE34" s="39"/>
      <c r="AF34" s="42"/>
      <c r="AG34" s="43"/>
      <c r="AH34" s="43"/>
      <c r="AI34" s="43"/>
      <c r="AJ34" s="44"/>
      <c r="AK34" s="44"/>
      <c r="AL34" s="44"/>
      <c r="AM34" s="44"/>
      <c r="AN34" s="55"/>
    </row>
    <row r="35" spans="1:40" ht="23.25" hidden="1" customHeight="1" x14ac:dyDescent="0.25">
      <c r="A35" s="27"/>
      <c r="B35" s="27"/>
      <c r="C35" s="53"/>
      <c r="D35" s="47"/>
      <c r="E35" s="48"/>
      <c r="F35" s="30"/>
      <c r="G35" s="31"/>
      <c r="H35" s="32"/>
      <c r="I35" s="30"/>
      <c r="J35" s="33"/>
      <c r="K35" s="54"/>
      <c r="L35" s="54"/>
      <c r="M35" s="54"/>
      <c r="N35" s="50"/>
      <c r="O35" s="51"/>
      <c r="P35" s="48"/>
      <c r="Q35" s="37"/>
      <c r="R35" s="37"/>
      <c r="S35" s="37"/>
      <c r="T35" s="38"/>
      <c r="U35" s="39"/>
      <c r="V35" s="42"/>
      <c r="W35" s="43"/>
      <c r="X35" s="43"/>
      <c r="Y35" s="43"/>
      <c r="Z35" s="44"/>
      <c r="AA35" s="44"/>
      <c r="AB35" s="44"/>
      <c r="AC35" s="45"/>
      <c r="AD35" s="38"/>
      <c r="AE35" s="39"/>
      <c r="AF35" s="42"/>
      <c r="AG35" s="43"/>
      <c r="AH35" s="43"/>
      <c r="AI35" s="43"/>
      <c r="AJ35" s="44"/>
      <c r="AK35" s="44"/>
      <c r="AL35" s="44"/>
      <c r="AM35" s="44"/>
      <c r="AN35" s="55"/>
    </row>
    <row r="36" spans="1:40" ht="23.25" hidden="1" customHeight="1" x14ac:dyDescent="0.25">
      <c r="A36" s="64"/>
      <c r="B36" s="64"/>
      <c r="C36" s="65"/>
      <c r="D36" s="66"/>
      <c r="E36" s="48"/>
      <c r="F36" s="67"/>
      <c r="G36" s="68"/>
      <c r="H36" s="69"/>
      <c r="I36" s="67"/>
      <c r="J36" s="70"/>
      <c r="K36" s="71"/>
      <c r="L36" s="71"/>
      <c r="M36" s="71"/>
      <c r="N36" s="50"/>
      <c r="O36" s="51"/>
      <c r="P36" s="48"/>
      <c r="Q36" s="37"/>
      <c r="R36" s="37"/>
      <c r="S36" s="37"/>
      <c r="T36" s="38"/>
      <c r="U36" s="39"/>
      <c r="V36" s="2737"/>
      <c r="W36" s="2737"/>
      <c r="X36" s="2737"/>
      <c r="Y36" s="2737"/>
      <c r="Z36" s="2737"/>
      <c r="AA36" s="2737"/>
      <c r="AB36" s="2737"/>
      <c r="AC36" s="2737"/>
      <c r="AD36" s="38"/>
      <c r="AE36" s="39"/>
      <c r="AF36" s="2737"/>
      <c r="AG36" s="2737"/>
      <c r="AH36" s="2737"/>
      <c r="AI36" s="2737"/>
      <c r="AJ36" s="40"/>
      <c r="AK36" s="40"/>
      <c r="AL36" s="40"/>
      <c r="AM36" s="40"/>
      <c r="AN36" s="72"/>
    </row>
    <row r="37" spans="1:40" ht="23.25" hidden="1" customHeight="1" x14ac:dyDescent="0.25">
      <c r="A37" s="27"/>
      <c r="B37" s="27"/>
      <c r="C37" s="46"/>
      <c r="D37" s="47"/>
      <c r="E37" s="30"/>
      <c r="F37" s="30"/>
      <c r="G37" s="31"/>
      <c r="H37" s="32"/>
      <c r="I37" s="30"/>
      <c r="J37" s="33"/>
      <c r="K37" s="54"/>
      <c r="L37" s="54"/>
      <c r="M37" s="54"/>
      <c r="N37" s="50"/>
      <c r="O37" s="51"/>
      <c r="P37" s="48"/>
      <c r="Q37" s="37"/>
      <c r="R37" s="37"/>
      <c r="S37" s="37"/>
      <c r="T37" s="38"/>
      <c r="U37" s="39"/>
      <c r="V37" s="42"/>
      <c r="W37" s="43"/>
      <c r="X37" s="43"/>
      <c r="Y37" s="43"/>
      <c r="Z37" s="44"/>
      <c r="AA37" s="44"/>
      <c r="AB37" s="44"/>
      <c r="AC37" s="45"/>
      <c r="AD37" s="38"/>
      <c r="AE37" s="39"/>
      <c r="AF37" s="42"/>
      <c r="AG37" s="43"/>
      <c r="AH37" s="43"/>
      <c r="AI37" s="43"/>
      <c r="AJ37" s="44"/>
      <c r="AK37" s="44"/>
      <c r="AL37" s="44"/>
      <c r="AM37" s="44"/>
      <c r="AN37" s="55"/>
    </row>
    <row r="38" spans="1:40" ht="23.25" hidden="1" customHeight="1" x14ac:dyDescent="0.25">
      <c r="A38" s="59"/>
      <c r="B38" s="59"/>
      <c r="C38" s="46"/>
      <c r="D38" s="61"/>
      <c r="E38" s="30"/>
      <c r="F38" s="30"/>
      <c r="G38" s="31"/>
      <c r="H38" s="32"/>
      <c r="I38" s="48"/>
      <c r="J38" s="37"/>
      <c r="K38" s="49"/>
      <c r="L38" s="49"/>
      <c r="M38" s="49"/>
      <c r="N38" s="50"/>
      <c r="O38" s="51"/>
      <c r="P38" s="48"/>
      <c r="Q38" s="37"/>
      <c r="R38" s="37"/>
      <c r="S38" s="37"/>
      <c r="T38" s="38"/>
      <c r="U38" s="39"/>
      <c r="V38" s="42"/>
      <c r="W38" s="43"/>
      <c r="X38" s="43"/>
      <c r="Y38" s="43"/>
      <c r="Z38" s="44"/>
      <c r="AA38" s="44"/>
      <c r="AB38" s="44"/>
      <c r="AC38" s="45"/>
      <c r="AD38" s="38"/>
      <c r="AE38" s="39"/>
      <c r="AF38" s="42"/>
      <c r="AG38" s="73"/>
      <c r="AH38" s="73"/>
      <c r="AI38" s="73"/>
      <c r="AJ38" s="73"/>
      <c r="AK38" s="73"/>
      <c r="AL38" s="73"/>
      <c r="AM38" s="73"/>
      <c r="AN38" s="52"/>
    </row>
    <row r="39" spans="1:40" ht="23.25" hidden="1" customHeight="1" x14ac:dyDescent="0.25">
      <c r="A39" s="27"/>
      <c r="B39" s="27"/>
      <c r="C39" s="74"/>
      <c r="D39" s="47"/>
      <c r="E39" s="48"/>
      <c r="F39" s="48"/>
      <c r="G39" s="62"/>
      <c r="H39" s="32"/>
      <c r="I39" s="30"/>
      <c r="J39" s="33"/>
      <c r="K39" s="54"/>
      <c r="L39" s="54"/>
      <c r="M39" s="54"/>
      <c r="N39" s="50"/>
      <c r="O39" s="51"/>
      <c r="P39" s="48"/>
      <c r="Q39" s="37"/>
      <c r="R39" s="37"/>
      <c r="S39" s="37"/>
      <c r="T39" s="38"/>
      <c r="U39" s="39"/>
      <c r="V39" s="42"/>
      <c r="W39" s="43"/>
      <c r="X39" s="43"/>
      <c r="Y39" s="43"/>
      <c r="Z39" s="44"/>
      <c r="AA39" s="44"/>
      <c r="AB39" s="44"/>
      <c r="AC39" s="45"/>
      <c r="AD39" s="38"/>
      <c r="AE39" s="39"/>
      <c r="AF39" s="42"/>
      <c r="AG39" s="43"/>
      <c r="AH39" s="43"/>
      <c r="AI39" s="43"/>
      <c r="AJ39" s="44"/>
      <c r="AK39" s="44"/>
      <c r="AL39" s="44"/>
      <c r="AM39" s="44"/>
      <c r="AN39" s="55"/>
    </row>
    <row r="40" spans="1:40" ht="23.25" hidden="1" customHeight="1" x14ac:dyDescent="0.25">
      <c r="A40" s="75"/>
      <c r="B40" s="75"/>
      <c r="C40" s="76"/>
      <c r="D40" s="77"/>
      <c r="E40" s="78"/>
      <c r="F40" s="78"/>
      <c r="G40" s="79"/>
      <c r="H40" s="80"/>
      <c r="I40" s="81"/>
      <c r="J40" s="82"/>
      <c r="K40" s="83"/>
      <c r="L40" s="83"/>
      <c r="M40" s="83"/>
      <c r="N40" s="84"/>
      <c r="O40" s="85"/>
      <c r="P40" s="78"/>
      <c r="Q40" s="86"/>
      <c r="R40" s="86"/>
      <c r="S40" s="86"/>
      <c r="T40" s="38"/>
      <c r="U40" s="39"/>
      <c r="V40" s="42"/>
      <c r="W40" s="43"/>
      <c r="X40" s="43"/>
      <c r="Y40" s="43"/>
      <c r="Z40" s="44"/>
      <c r="AA40" s="44"/>
      <c r="AB40" s="44"/>
      <c r="AC40" s="45"/>
      <c r="AD40" s="38"/>
      <c r="AE40" s="39"/>
      <c r="AF40" s="42"/>
      <c r="AG40" s="73"/>
      <c r="AH40" s="73"/>
      <c r="AI40" s="73"/>
      <c r="AJ40" s="73"/>
      <c r="AK40" s="73"/>
      <c r="AL40" s="73"/>
      <c r="AM40" s="73"/>
      <c r="AN40" s="87"/>
    </row>
    <row r="41" spans="1:40" ht="23.25" hidden="1" customHeight="1" x14ac:dyDescent="0.25">
      <c r="A41" s="88"/>
      <c r="B41" s="88"/>
      <c r="C41" s="89"/>
      <c r="D41" s="90"/>
      <c r="E41" s="91"/>
      <c r="F41" s="91"/>
      <c r="G41" s="91"/>
      <c r="H41" s="2741" t="s">
        <v>28</v>
      </c>
      <c r="I41" s="2742"/>
      <c r="J41" s="2742"/>
      <c r="K41" s="92"/>
      <c r="L41" s="92"/>
      <c r="M41" s="92"/>
      <c r="N41" s="93">
        <f>SUM(N6:N40)</f>
        <v>36</v>
      </c>
      <c r="O41" s="91"/>
      <c r="P41" s="91">
        <f>SUM(P6:P40)</f>
        <v>180</v>
      </c>
      <c r="Q41" s="91"/>
      <c r="R41" s="2503"/>
      <c r="S41" s="91">
        <f>SUM(S1:S40)</f>
        <v>0</v>
      </c>
      <c r="T41" s="94"/>
      <c r="U41" s="95"/>
      <c r="V41" s="42"/>
      <c r="W41" s="43"/>
      <c r="X41" s="43"/>
      <c r="Y41" s="43"/>
      <c r="Z41" s="44"/>
      <c r="AA41" s="44"/>
      <c r="AB41" s="44"/>
      <c r="AC41" s="45"/>
      <c r="AD41" s="94"/>
      <c r="AE41" s="95"/>
      <c r="AF41" s="42"/>
      <c r="AG41" s="73"/>
      <c r="AH41" s="73"/>
      <c r="AI41" s="73"/>
      <c r="AJ41" s="73"/>
      <c r="AK41" s="73"/>
      <c r="AL41" s="73"/>
      <c r="AM41" s="73"/>
      <c r="AN41" s="96"/>
    </row>
    <row r="42" spans="1:40" ht="23.25" hidden="1" customHeight="1" x14ac:dyDescent="0.25">
      <c r="A42" s="97"/>
      <c r="B42" s="97"/>
      <c r="C42" s="98"/>
      <c r="D42" s="99"/>
      <c r="E42" s="100"/>
      <c r="F42" s="101"/>
      <c r="G42" s="102"/>
      <c r="H42" s="103"/>
      <c r="I42" s="104"/>
      <c r="J42" s="98"/>
      <c r="K42" s="98"/>
      <c r="L42" s="98"/>
      <c r="M42" s="98"/>
      <c r="N42" s="105"/>
      <c r="O42" s="101"/>
      <c r="P42" s="101"/>
      <c r="Q42" s="101"/>
      <c r="R42" s="101"/>
      <c r="S42" s="106"/>
      <c r="T42" s="107"/>
      <c r="U42" s="108"/>
      <c r="AD42" s="107"/>
      <c r="AE42" s="108"/>
      <c r="AN42" s="110"/>
    </row>
    <row r="43" spans="1:40" ht="23.25" hidden="1" customHeight="1" x14ac:dyDescent="0.25">
      <c r="A43" s="111"/>
      <c r="B43" s="111"/>
      <c r="C43" s="112" t="s">
        <v>29</v>
      </c>
      <c r="D43" s="113"/>
      <c r="E43" s="114"/>
      <c r="F43" s="115"/>
      <c r="G43" s="111"/>
      <c r="H43" s="116"/>
      <c r="I43" s="111"/>
      <c r="J43" s="117"/>
      <c r="K43" s="118"/>
      <c r="L43" s="118"/>
      <c r="M43" s="118"/>
      <c r="N43" s="116"/>
      <c r="O43" s="116"/>
      <c r="P43" s="111"/>
      <c r="Q43" s="111"/>
      <c r="R43" s="111"/>
      <c r="S43" s="117"/>
      <c r="T43" s="119"/>
      <c r="U43" s="120"/>
      <c r="AD43" s="119"/>
      <c r="AE43" s="120"/>
      <c r="AN43" s="121"/>
    </row>
    <row r="44" spans="1:40" ht="23.25" hidden="1" customHeight="1" x14ac:dyDescent="0.25">
      <c r="A44" s="111"/>
      <c r="B44" s="111"/>
      <c r="C44" s="122" t="s">
        <v>27</v>
      </c>
      <c r="D44" s="123"/>
      <c r="E44" s="115"/>
      <c r="F44" s="115"/>
      <c r="G44" s="111"/>
      <c r="H44" s="111"/>
      <c r="I44" s="111"/>
      <c r="J44" s="117"/>
      <c r="K44" s="117"/>
      <c r="L44" s="117"/>
      <c r="M44" s="117"/>
      <c r="N44" s="111"/>
      <c r="O44" s="111"/>
      <c r="P44" s="111"/>
      <c r="Q44" s="111"/>
      <c r="R44" s="111"/>
      <c r="S44" s="117"/>
      <c r="T44" s="119"/>
      <c r="U44" s="120"/>
      <c r="AD44" s="119"/>
      <c r="AE44" s="120"/>
      <c r="AN44" s="124"/>
    </row>
    <row r="45" spans="1:40" ht="23.25" hidden="1" customHeight="1" x14ac:dyDescent="0.25">
      <c r="A45" s="111"/>
      <c r="B45" s="111"/>
      <c r="C45" s="125" t="s">
        <v>30</v>
      </c>
      <c r="D45" s="123"/>
      <c r="E45" s="126"/>
      <c r="F45" s="126"/>
      <c r="G45" s="127"/>
      <c r="H45" s="111"/>
      <c r="I45" s="111"/>
      <c r="J45" s="128"/>
      <c r="K45" s="128"/>
      <c r="L45" s="128"/>
      <c r="M45" s="128"/>
      <c r="N45" s="111"/>
      <c r="O45" s="127"/>
      <c r="P45" s="127"/>
      <c r="Q45" s="127"/>
      <c r="R45" s="127"/>
      <c r="S45" s="117"/>
      <c r="T45" s="119"/>
      <c r="U45" s="120"/>
      <c r="AD45" s="119"/>
      <c r="AE45" s="120"/>
      <c r="AN45" s="129"/>
    </row>
    <row r="46" spans="1:40" ht="27.75" hidden="1" customHeight="1" x14ac:dyDescent="0.25">
      <c r="A46" s="130"/>
      <c r="B46" s="130"/>
      <c r="C46" s="131"/>
      <c r="D46" s="132"/>
      <c r="E46" s="133"/>
      <c r="F46" s="133"/>
      <c r="G46" s="134"/>
      <c r="H46" s="135"/>
      <c r="I46" s="136"/>
      <c r="J46" s="137"/>
      <c r="K46" s="138"/>
      <c r="L46" s="138"/>
      <c r="M46" s="138"/>
      <c r="N46" s="139"/>
      <c r="O46" s="140"/>
      <c r="P46" s="141"/>
      <c r="Q46" s="142"/>
      <c r="R46" s="142"/>
      <c r="S46" s="142"/>
      <c r="T46" s="38"/>
      <c r="U46" s="39"/>
      <c r="AD46" s="38"/>
      <c r="AE46" s="39"/>
      <c r="AN46" s="143"/>
    </row>
    <row r="47" spans="1:40" ht="27.75" hidden="1" customHeight="1" x14ac:dyDescent="0.25">
      <c r="A47" s="144"/>
      <c r="B47" s="144"/>
      <c r="C47" s="145"/>
      <c r="D47" s="47"/>
      <c r="E47" s="30"/>
      <c r="F47" s="30"/>
      <c r="G47" s="31"/>
      <c r="H47" s="32"/>
      <c r="I47" s="30"/>
      <c r="J47" s="33"/>
      <c r="K47" s="54"/>
      <c r="L47" s="54"/>
      <c r="M47" s="54"/>
      <c r="N47" s="50"/>
      <c r="O47" s="51"/>
      <c r="P47" s="48"/>
      <c r="Q47" s="37"/>
      <c r="R47" s="37"/>
      <c r="S47" s="37"/>
      <c r="T47" s="38"/>
      <c r="U47" s="39"/>
      <c r="AD47" s="38"/>
      <c r="AE47" s="39"/>
      <c r="AN47" s="55"/>
    </row>
    <row r="48" spans="1:40" ht="23.25" hidden="1" customHeight="1" x14ac:dyDescent="0.25">
      <c r="A48" s="56"/>
      <c r="B48" s="56"/>
      <c r="C48" s="146"/>
      <c r="D48" s="25"/>
      <c r="E48" s="14"/>
      <c r="F48" s="14"/>
      <c r="G48" s="11"/>
      <c r="H48" s="147"/>
      <c r="I48" s="14"/>
      <c r="J48" s="15"/>
      <c r="K48" s="16"/>
      <c r="L48" s="16"/>
      <c r="M48" s="16"/>
      <c r="N48" s="17"/>
      <c r="O48" s="18"/>
      <c r="P48" s="14"/>
      <c r="Q48" s="15"/>
      <c r="R48" s="15"/>
      <c r="S48" s="15"/>
      <c r="T48" s="19"/>
      <c r="U48" s="20"/>
      <c r="AD48" s="19"/>
      <c r="AE48" s="20"/>
      <c r="AN48" s="23"/>
    </row>
    <row r="49" spans="1:40" ht="23.25" hidden="1" customHeight="1" x14ac:dyDescent="0.25">
      <c r="A49" s="27"/>
      <c r="B49" s="27"/>
      <c r="C49" s="46"/>
      <c r="D49" s="47"/>
      <c r="E49" s="148"/>
      <c r="F49" s="30"/>
      <c r="G49" s="31"/>
      <c r="H49" s="32"/>
      <c r="I49" s="30"/>
      <c r="J49" s="33"/>
      <c r="K49" s="54"/>
      <c r="L49" s="54"/>
      <c r="M49" s="54"/>
      <c r="N49" s="50"/>
      <c r="O49" s="51"/>
      <c r="P49" s="48"/>
      <c r="Q49" s="37"/>
      <c r="R49" s="37"/>
      <c r="S49" s="37"/>
      <c r="T49" s="38"/>
      <c r="U49" s="39"/>
      <c r="AD49" s="38"/>
      <c r="AE49" s="39"/>
      <c r="AN49" s="55"/>
    </row>
    <row r="50" spans="1:40" ht="23.25" hidden="1" customHeight="1" x14ac:dyDescent="0.25">
      <c r="A50" s="27"/>
      <c r="B50" s="27"/>
      <c r="C50" s="46"/>
      <c r="D50" s="47"/>
      <c r="E50" s="148"/>
      <c r="F50" s="30"/>
      <c r="G50" s="31"/>
      <c r="H50" s="32"/>
      <c r="I50" s="30"/>
      <c r="J50" s="33"/>
      <c r="K50" s="54"/>
      <c r="L50" s="54"/>
      <c r="M50" s="54"/>
      <c r="N50" s="50"/>
      <c r="O50" s="51"/>
      <c r="P50" s="48"/>
      <c r="Q50" s="37"/>
      <c r="R50" s="37"/>
      <c r="S50" s="37"/>
      <c r="T50" s="38"/>
      <c r="U50" s="39"/>
      <c r="AD50" s="38"/>
      <c r="AE50" s="39"/>
      <c r="AN50" s="55"/>
    </row>
    <row r="51" spans="1:40" ht="23.25" hidden="1" customHeight="1" x14ac:dyDescent="0.25">
      <c r="A51" s="27"/>
      <c r="B51" s="27"/>
      <c r="C51" s="46"/>
      <c r="D51" s="47"/>
      <c r="E51" s="148"/>
      <c r="F51" s="48"/>
      <c r="G51" s="31"/>
      <c r="H51" s="32"/>
      <c r="I51" s="30"/>
      <c r="J51" s="33"/>
      <c r="K51" s="54"/>
      <c r="L51" s="54"/>
      <c r="M51" s="54"/>
      <c r="N51" s="50"/>
      <c r="O51" s="51"/>
      <c r="P51" s="48"/>
      <c r="Q51" s="37"/>
      <c r="R51" s="37"/>
      <c r="S51" s="37"/>
      <c r="T51" s="38"/>
      <c r="U51" s="39"/>
      <c r="AD51" s="38"/>
      <c r="AE51" s="39"/>
      <c r="AN51" s="55"/>
    </row>
    <row r="52" spans="1:40" ht="23.25" hidden="1" customHeight="1" x14ac:dyDescent="0.25">
      <c r="A52" s="27"/>
      <c r="B52" s="27"/>
      <c r="C52" s="46"/>
      <c r="D52" s="47"/>
      <c r="E52" s="148"/>
      <c r="F52" s="48"/>
      <c r="G52" s="31"/>
      <c r="H52" s="32"/>
      <c r="I52" s="30"/>
      <c r="J52" s="33"/>
      <c r="K52" s="54"/>
      <c r="L52" s="54"/>
      <c r="M52" s="54"/>
      <c r="N52" s="50"/>
      <c r="O52" s="51"/>
      <c r="P52" s="48"/>
      <c r="Q52" s="37"/>
      <c r="R52" s="37"/>
      <c r="S52" s="37"/>
      <c r="T52" s="38"/>
      <c r="U52" s="39"/>
      <c r="AD52" s="38"/>
      <c r="AE52" s="39"/>
      <c r="AN52" s="55"/>
    </row>
    <row r="53" spans="1:40" ht="23.25" hidden="1" customHeight="1" x14ac:dyDescent="0.25">
      <c r="A53" s="27"/>
      <c r="B53" s="27"/>
      <c r="C53" s="46"/>
      <c r="D53" s="47"/>
      <c r="E53" s="148"/>
      <c r="F53" s="48"/>
      <c r="G53" s="31"/>
      <c r="H53" s="32"/>
      <c r="I53" s="48"/>
      <c r="J53" s="37"/>
      <c r="K53" s="49"/>
      <c r="L53" s="49"/>
      <c r="M53" s="49"/>
      <c r="N53" s="50"/>
      <c r="O53" s="51"/>
      <c r="P53" s="48"/>
      <c r="Q53" s="37"/>
      <c r="R53" s="37"/>
      <c r="S53" s="37"/>
      <c r="T53" s="38"/>
      <c r="U53" s="39"/>
      <c r="AD53" s="38"/>
      <c r="AE53" s="39"/>
      <c r="AN53" s="52"/>
    </row>
    <row r="54" spans="1:40" ht="23.25" hidden="1" customHeight="1" x14ac:dyDescent="0.25">
      <c r="A54" s="27"/>
      <c r="B54" s="27"/>
      <c r="C54" s="53"/>
      <c r="D54" s="47"/>
      <c r="E54" s="149"/>
      <c r="F54" s="30"/>
      <c r="G54" s="31"/>
      <c r="H54" s="32"/>
      <c r="I54" s="30"/>
      <c r="J54" s="33"/>
      <c r="K54" s="54"/>
      <c r="L54" s="54"/>
      <c r="M54" s="54"/>
      <c r="N54" s="50"/>
      <c r="O54" s="51"/>
      <c r="P54" s="48"/>
      <c r="Q54" s="37"/>
      <c r="R54" s="37"/>
      <c r="S54" s="37"/>
      <c r="T54" s="38"/>
      <c r="U54" s="39"/>
      <c r="AD54" s="38"/>
      <c r="AE54" s="39"/>
      <c r="AN54" s="55"/>
    </row>
    <row r="55" spans="1:40" ht="23.25" hidden="1" customHeight="1" x14ac:dyDescent="0.25">
      <c r="A55" s="27"/>
      <c r="B55" s="27"/>
      <c r="C55" s="53"/>
      <c r="D55" s="47"/>
      <c r="E55" s="149"/>
      <c r="F55" s="30"/>
      <c r="G55" s="31"/>
      <c r="H55" s="32"/>
      <c r="I55" s="30"/>
      <c r="J55" s="33"/>
      <c r="K55" s="54"/>
      <c r="L55" s="54"/>
      <c r="M55" s="54"/>
      <c r="N55" s="50"/>
      <c r="O55" s="51"/>
      <c r="P55" s="48"/>
      <c r="Q55" s="37"/>
      <c r="R55" s="37"/>
      <c r="S55" s="37"/>
      <c r="T55" s="38"/>
      <c r="U55" s="39"/>
      <c r="AD55" s="38"/>
      <c r="AE55" s="39"/>
      <c r="AN55" s="55"/>
    </row>
    <row r="56" spans="1:40" ht="23.25" hidden="1" customHeight="1" x14ac:dyDescent="0.25">
      <c r="A56" s="27"/>
      <c r="B56" s="27"/>
      <c r="C56" s="53"/>
      <c r="D56" s="47"/>
      <c r="E56" s="149"/>
      <c r="F56" s="30"/>
      <c r="G56" s="31"/>
      <c r="H56" s="32"/>
      <c r="I56" s="30"/>
      <c r="J56" s="33"/>
      <c r="K56" s="54"/>
      <c r="L56" s="54"/>
      <c r="M56" s="54"/>
      <c r="N56" s="50"/>
      <c r="O56" s="51"/>
      <c r="P56" s="48"/>
      <c r="Q56" s="37"/>
      <c r="R56" s="37"/>
      <c r="S56" s="37"/>
      <c r="T56" s="38"/>
      <c r="U56" s="39"/>
      <c r="AD56" s="38"/>
      <c r="AE56" s="39"/>
      <c r="AN56" s="55"/>
    </row>
    <row r="57" spans="1:40" ht="23.25" hidden="1" customHeight="1" x14ac:dyDescent="0.25">
      <c r="A57" s="56"/>
      <c r="B57" s="56"/>
      <c r="C57" s="150" t="s">
        <v>27</v>
      </c>
      <c r="D57" s="25"/>
      <c r="E57" s="14"/>
      <c r="F57" s="14"/>
      <c r="G57" s="11"/>
      <c r="H57" s="147"/>
      <c r="I57" s="14"/>
      <c r="J57" s="15"/>
      <c r="K57" s="16"/>
      <c r="L57" s="16"/>
      <c r="M57" s="16"/>
      <c r="N57" s="17"/>
      <c r="O57" s="18"/>
      <c r="P57" s="14"/>
      <c r="Q57" s="15"/>
      <c r="R57" s="15"/>
      <c r="S57" s="15"/>
      <c r="T57" s="19"/>
      <c r="U57" s="20"/>
      <c r="AD57" s="19"/>
      <c r="AE57" s="20"/>
      <c r="AN57" s="23"/>
    </row>
    <row r="58" spans="1:40" ht="23.25" hidden="1" customHeight="1" x14ac:dyDescent="0.25">
      <c r="A58" s="56"/>
      <c r="B58" s="56"/>
      <c r="C58" s="151" t="s">
        <v>30</v>
      </c>
      <c r="D58" s="25"/>
      <c r="E58" s="14"/>
      <c r="F58" s="14"/>
      <c r="G58" s="11"/>
      <c r="H58" s="147"/>
      <c r="I58" s="14"/>
      <c r="J58" s="15"/>
      <c r="K58" s="16"/>
      <c r="L58" s="16"/>
      <c r="M58" s="16"/>
      <c r="N58" s="17"/>
      <c r="O58" s="18"/>
      <c r="P58" s="14"/>
      <c r="Q58" s="15"/>
      <c r="R58" s="15"/>
      <c r="S58" s="15"/>
      <c r="T58" s="19"/>
      <c r="U58" s="20"/>
      <c r="AD58" s="19"/>
      <c r="AE58" s="20"/>
      <c r="AN58" s="23"/>
    </row>
    <row r="59" spans="1:40" ht="23.25" hidden="1" customHeight="1" x14ac:dyDescent="0.25">
      <c r="A59" s="27"/>
      <c r="B59" s="27"/>
      <c r="C59" s="46"/>
      <c r="D59" s="47"/>
      <c r="E59" s="30"/>
      <c r="F59" s="30"/>
      <c r="G59" s="31"/>
      <c r="H59" s="32"/>
      <c r="I59" s="30"/>
      <c r="J59" s="33"/>
      <c r="K59" s="54"/>
      <c r="L59" s="54"/>
      <c r="M59" s="54"/>
      <c r="N59" s="50"/>
      <c r="O59" s="51"/>
      <c r="P59" s="48"/>
      <c r="Q59" s="37"/>
      <c r="R59" s="37"/>
      <c r="S59" s="37"/>
      <c r="T59" s="38"/>
      <c r="U59" s="39"/>
      <c r="AD59" s="38"/>
      <c r="AE59" s="39"/>
      <c r="AN59" s="55"/>
    </row>
    <row r="60" spans="1:40" ht="23.25" hidden="1" customHeight="1" x14ac:dyDescent="0.25">
      <c r="A60" s="27"/>
      <c r="B60" s="27"/>
      <c r="C60" s="46"/>
      <c r="D60" s="47"/>
      <c r="E60" s="30"/>
      <c r="F60" s="30"/>
      <c r="G60" s="31"/>
      <c r="H60" s="32"/>
      <c r="I60" s="30"/>
      <c r="J60" s="33"/>
      <c r="K60" s="54"/>
      <c r="L60" s="54"/>
      <c r="M60" s="54"/>
      <c r="N60" s="50"/>
      <c r="O60" s="51"/>
      <c r="P60" s="48"/>
      <c r="Q60" s="37"/>
      <c r="R60" s="37"/>
      <c r="S60" s="37"/>
      <c r="T60" s="38"/>
      <c r="U60" s="39"/>
      <c r="AD60" s="38"/>
      <c r="AE60" s="39"/>
      <c r="AN60" s="55"/>
    </row>
    <row r="61" spans="1:40" ht="23.25" hidden="1" customHeight="1" x14ac:dyDescent="0.25">
      <c r="A61" s="27"/>
      <c r="B61" s="27"/>
      <c r="C61" s="46"/>
      <c r="D61" s="47"/>
      <c r="E61" s="30"/>
      <c r="F61" s="30"/>
      <c r="G61" s="31"/>
      <c r="H61" s="32"/>
      <c r="I61" s="30"/>
      <c r="J61" s="33"/>
      <c r="K61" s="54"/>
      <c r="L61" s="54"/>
      <c r="M61" s="54"/>
      <c r="N61" s="50"/>
      <c r="O61" s="51"/>
      <c r="P61" s="48"/>
      <c r="Q61" s="37"/>
      <c r="R61" s="37"/>
      <c r="S61" s="37"/>
      <c r="T61" s="38"/>
      <c r="U61" s="39"/>
      <c r="AD61" s="38"/>
      <c r="AE61" s="39"/>
      <c r="AN61" s="55"/>
    </row>
    <row r="62" spans="1:40" ht="23.25" hidden="1" customHeight="1" x14ac:dyDescent="0.25">
      <c r="A62" s="56"/>
      <c r="B62" s="56"/>
      <c r="C62" s="151" t="s">
        <v>31</v>
      </c>
      <c r="D62" s="25"/>
      <c r="E62" s="14"/>
      <c r="F62" s="14"/>
      <c r="G62" s="11"/>
      <c r="H62" s="147"/>
      <c r="I62" s="14"/>
      <c r="J62" s="15"/>
      <c r="K62" s="16"/>
      <c r="L62" s="16"/>
      <c r="M62" s="16"/>
      <c r="N62" s="17"/>
      <c r="O62" s="18"/>
      <c r="P62" s="14"/>
      <c r="Q62" s="15"/>
      <c r="R62" s="15"/>
      <c r="S62" s="15"/>
      <c r="T62" s="19"/>
      <c r="U62" s="20"/>
      <c r="AD62" s="19"/>
      <c r="AE62" s="20"/>
      <c r="AN62" s="23"/>
    </row>
    <row r="63" spans="1:40" ht="23.25" hidden="1" customHeight="1" x14ac:dyDescent="0.25">
      <c r="A63" s="27"/>
      <c r="B63" s="27"/>
      <c r="C63" s="46"/>
      <c r="D63" s="47"/>
      <c r="E63" s="30"/>
      <c r="F63" s="48"/>
      <c r="G63" s="31"/>
      <c r="H63" s="32"/>
      <c r="I63" s="30"/>
      <c r="J63" s="33"/>
      <c r="K63" s="54"/>
      <c r="L63" s="54"/>
      <c r="M63" s="54"/>
      <c r="N63" s="50"/>
      <c r="O63" s="51"/>
      <c r="P63" s="48"/>
      <c r="Q63" s="37"/>
      <c r="R63" s="37"/>
      <c r="S63" s="37"/>
      <c r="T63" s="38"/>
      <c r="U63" s="39"/>
      <c r="AD63" s="38"/>
      <c r="AE63" s="39"/>
      <c r="AN63" s="55"/>
    </row>
    <row r="64" spans="1:40" ht="23.25" hidden="1" customHeight="1" x14ac:dyDescent="0.25">
      <c r="A64" s="27"/>
      <c r="B64" s="27"/>
      <c r="C64" s="46"/>
      <c r="D64" s="47"/>
      <c r="E64" s="30"/>
      <c r="F64" s="48"/>
      <c r="G64" s="31"/>
      <c r="H64" s="32"/>
      <c r="I64" s="30"/>
      <c r="J64" s="33"/>
      <c r="K64" s="54"/>
      <c r="L64" s="54"/>
      <c r="M64" s="54"/>
      <c r="N64" s="50"/>
      <c r="O64" s="51"/>
      <c r="P64" s="48"/>
      <c r="Q64" s="37"/>
      <c r="R64" s="37"/>
      <c r="S64" s="37"/>
      <c r="T64" s="38"/>
      <c r="U64" s="39"/>
      <c r="AD64" s="38"/>
      <c r="AE64" s="39"/>
      <c r="AN64" s="55"/>
    </row>
    <row r="65" spans="1:40" ht="23.25" hidden="1" customHeight="1" x14ac:dyDescent="0.25">
      <c r="A65" s="27"/>
      <c r="B65" s="27"/>
      <c r="C65" s="46"/>
      <c r="D65" s="47"/>
      <c r="E65" s="30"/>
      <c r="F65" s="48"/>
      <c r="G65" s="31"/>
      <c r="H65" s="32"/>
      <c r="I65" s="30"/>
      <c r="J65" s="33"/>
      <c r="K65" s="54"/>
      <c r="L65" s="54"/>
      <c r="M65" s="54"/>
      <c r="N65" s="50"/>
      <c r="O65" s="51"/>
      <c r="P65" s="48"/>
      <c r="Q65" s="37"/>
      <c r="R65" s="37"/>
      <c r="S65" s="37"/>
      <c r="T65" s="38"/>
      <c r="U65" s="39"/>
      <c r="AD65" s="38"/>
      <c r="AE65" s="39"/>
      <c r="AN65" s="55"/>
    </row>
    <row r="66" spans="1:40" ht="23.25" hidden="1" customHeight="1" x14ac:dyDescent="0.25">
      <c r="A66" s="27"/>
      <c r="B66" s="27"/>
      <c r="C66" s="46"/>
      <c r="D66" s="47"/>
      <c r="E66" s="30"/>
      <c r="F66" s="48"/>
      <c r="G66" s="31"/>
      <c r="H66" s="32"/>
      <c r="I66" s="30"/>
      <c r="J66" s="33"/>
      <c r="K66" s="54"/>
      <c r="L66" s="54"/>
      <c r="M66" s="54"/>
      <c r="N66" s="50"/>
      <c r="O66" s="51"/>
      <c r="P66" s="48"/>
      <c r="Q66" s="37"/>
      <c r="R66" s="37"/>
      <c r="S66" s="37"/>
      <c r="T66" s="38"/>
      <c r="U66" s="39"/>
      <c r="AD66" s="38"/>
      <c r="AE66" s="39"/>
      <c r="AN66" s="55"/>
    </row>
    <row r="67" spans="1:40" ht="23.25" hidden="1" customHeight="1" x14ac:dyDescent="0.25">
      <c r="A67" s="27"/>
      <c r="B67" s="27"/>
      <c r="C67" s="46"/>
      <c r="D67" s="47"/>
      <c r="E67" s="30"/>
      <c r="F67" s="48"/>
      <c r="G67" s="31"/>
      <c r="H67" s="32"/>
      <c r="I67" s="48"/>
      <c r="J67" s="37"/>
      <c r="K67" s="49"/>
      <c r="L67" s="49"/>
      <c r="M67" s="49"/>
      <c r="N67" s="50"/>
      <c r="O67" s="51"/>
      <c r="P67" s="48"/>
      <c r="Q67" s="37"/>
      <c r="R67" s="37"/>
      <c r="S67" s="37"/>
      <c r="T67" s="38"/>
      <c r="U67" s="39"/>
      <c r="AD67" s="38"/>
      <c r="AE67" s="39"/>
      <c r="AN67" s="52"/>
    </row>
    <row r="68" spans="1:40" ht="23.25" hidden="1" customHeight="1" x14ac:dyDescent="0.25">
      <c r="A68" s="27"/>
      <c r="B68" s="27"/>
      <c r="C68" s="53"/>
      <c r="D68" s="47"/>
      <c r="E68" s="149"/>
      <c r="F68" s="30"/>
      <c r="G68" s="31"/>
      <c r="H68" s="32"/>
      <c r="I68" s="30"/>
      <c r="J68" s="33"/>
      <c r="K68" s="54"/>
      <c r="L68" s="54"/>
      <c r="M68" s="54"/>
      <c r="N68" s="50"/>
      <c r="O68" s="51"/>
      <c r="P68" s="48"/>
      <c r="Q68" s="37"/>
      <c r="R68" s="37"/>
      <c r="S68" s="37"/>
      <c r="T68" s="38"/>
      <c r="U68" s="39"/>
      <c r="AD68" s="38"/>
      <c r="AE68" s="39"/>
      <c r="AN68" s="55"/>
    </row>
    <row r="69" spans="1:40" ht="23.25" hidden="1" customHeight="1" x14ac:dyDescent="0.25">
      <c r="A69" s="27"/>
      <c r="B69" s="27"/>
      <c r="C69" s="53"/>
      <c r="D69" s="47"/>
      <c r="E69" s="149"/>
      <c r="F69" s="30"/>
      <c r="G69" s="31"/>
      <c r="H69" s="32"/>
      <c r="I69" s="30"/>
      <c r="J69" s="33"/>
      <c r="K69" s="54"/>
      <c r="L69" s="54"/>
      <c r="M69" s="54"/>
      <c r="N69" s="50"/>
      <c r="O69" s="51"/>
      <c r="P69" s="48"/>
      <c r="Q69" s="37"/>
      <c r="R69" s="37"/>
      <c r="S69" s="37"/>
      <c r="T69" s="38"/>
      <c r="U69" s="39"/>
      <c r="AD69" s="38"/>
      <c r="AE69" s="39"/>
      <c r="AN69" s="55"/>
    </row>
    <row r="70" spans="1:40" ht="23.25" hidden="1" customHeight="1" x14ac:dyDescent="0.25">
      <c r="A70" s="27"/>
      <c r="B70" s="27"/>
      <c r="C70" s="53"/>
      <c r="D70" s="47"/>
      <c r="E70" s="149"/>
      <c r="F70" s="30"/>
      <c r="G70" s="31"/>
      <c r="H70" s="32"/>
      <c r="I70" s="30"/>
      <c r="J70" s="33"/>
      <c r="K70" s="54"/>
      <c r="L70" s="54"/>
      <c r="M70" s="54"/>
      <c r="N70" s="50"/>
      <c r="O70" s="51"/>
      <c r="P70" s="48"/>
      <c r="Q70" s="37"/>
      <c r="R70" s="37"/>
      <c r="S70" s="37"/>
      <c r="T70" s="38"/>
      <c r="U70" s="39"/>
      <c r="AD70" s="38"/>
      <c r="AE70" s="39"/>
      <c r="AN70" s="55"/>
    </row>
    <row r="71" spans="1:40" ht="23.25" hidden="1" customHeight="1" x14ac:dyDescent="0.25">
      <c r="A71" s="56"/>
      <c r="B71" s="56"/>
      <c r="C71" s="150" t="s">
        <v>27</v>
      </c>
      <c r="D71" s="25"/>
      <c r="E71" s="152"/>
      <c r="F71" s="14"/>
      <c r="G71" s="11"/>
      <c r="H71" s="147"/>
      <c r="I71" s="14"/>
      <c r="J71" s="15"/>
      <c r="K71" s="16"/>
      <c r="L71" s="16"/>
      <c r="M71" s="16"/>
      <c r="N71" s="17"/>
      <c r="O71" s="18"/>
      <c r="P71" s="14"/>
      <c r="Q71" s="15"/>
      <c r="R71" s="15"/>
      <c r="S71" s="15"/>
      <c r="T71" s="19"/>
      <c r="U71" s="20"/>
      <c r="AD71" s="19"/>
      <c r="AE71" s="20"/>
      <c r="AN71" s="23"/>
    </row>
    <row r="72" spans="1:40" ht="23.25" hidden="1" customHeight="1" x14ac:dyDescent="0.25">
      <c r="A72" s="144"/>
      <c r="B72" s="144"/>
      <c r="C72" s="145"/>
      <c r="D72" s="47"/>
      <c r="E72" s="30"/>
      <c r="F72" s="30"/>
      <c r="G72" s="31"/>
      <c r="H72" s="32"/>
      <c r="I72" s="30"/>
      <c r="J72" s="33"/>
      <c r="K72" s="54"/>
      <c r="L72" s="54"/>
      <c r="M72" s="54"/>
      <c r="N72" s="50"/>
      <c r="O72" s="51"/>
      <c r="P72" s="48"/>
      <c r="Q72" s="37"/>
      <c r="R72" s="37"/>
      <c r="S72" s="37"/>
      <c r="T72" s="38"/>
      <c r="U72" s="39"/>
      <c r="AD72" s="38"/>
      <c r="AE72" s="39"/>
      <c r="AN72" s="55"/>
    </row>
    <row r="73" spans="1:40" ht="23.25" hidden="1" customHeight="1" x14ac:dyDescent="0.25">
      <c r="A73" s="144"/>
      <c r="B73" s="144"/>
      <c r="C73" s="145"/>
      <c r="D73" s="47"/>
      <c r="E73" s="30"/>
      <c r="F73" s="30"/>
      <c r="G73" s="31"/>
      <c r="H73" s="32"/>
      <c r="I73" s="30"/>
      <c r="J73" s="33"/>
      <c r="K73" s="54"/>
      <c r="L73" s="54"/>
      <c r="M73" s="54"/>
      <c r="N73" s="50"/>
      <c r="O73" s="51"/>
      <c r="P73" s="48"/>
      <c r="Q73" s="37"/>
      <c r="R73" s="37"/>
      <c r="S73" s="37"/>
      <c r="T73" s="38"/>
      <c r="U73" s="39"/>
      <c r="AD73" s="38"/>
      <c r="AE73" s="39"/>
      <c r="AN73" s="55"/>
    </row>
    <row r="74" spans="1:40" ht="23.25" hidden="1" customHeight="1" x14ac:dyDescent="0.25">
      <c r="A74" s="144"/>
      <c r="B74" s="144"/>
      <c r="C74" s="145"/>
      <c r="D74" s="47"/>
      <c r="E74" s="30"/>
      <c r="F74" s="30"/>
      <c r="G74" s="31"/>
      <c r="H74" s="32"/>
      <c r="I74" s="30"/>
      <c r="J74" s="33"/>
      <c r="K74" s="54"/>
      <c r="L74" s="54"/>
      <c r="M74" s="54"/>
      <c r="N74" s="50"/>
      <c r="O74" s="51"/>
      <c r="P74" s="48"/>
      <c r="Q74" s="37"/>
      <c r="R74" s="37"/>
      <c r="S74" s="37"/>
      <c r="T74" s="38"/>
      <c r="U74" s="39"/>
      <c r="AD74" s="38"/>
      <c r="AE74" s="39"/>
      <c r="AN74" s="55"/>
    </row>
    <row r="75" spans="1:40" ht="27.75" hidden="1" customHeight="1" x14ac:dyDescent="0.25">
      <c r="A75" s="144"/>
      <c r="B75" s="144"/>
      <c r="C75" s="145"/>
      <c r="D75" s="47"/>
      <c r="E75" s="30"/>
      <c r="F75" s="30"/>
      <c r="G75" s="31"/>
      <c r="H75" s="32"/>
      <c r="I75" s="30"/>
      <c r="J75" s="33"/>
      <c r="K75" s="54"/>
      <c r="L75" s="54"/>
      <c r="M75" s="54"/>
      <c r="N75" s="50"/>
      <c r="O75" s="51"/>
      <c r="P75" s="48"/>
      <c r="Q75" s="37"/>
      <c r="R75" s="37"/>
      <c r="S75" s="37"/>
      <c r="T75" s="38"/>
      <c r="U75" s="39"/>
      <c r="AD75" s="38"/>
      <c r="AE75" s="39"/>
      <c r="AN75" s="55"/>
    </row>
    <row r="76" spans="1:40" ht="23.25" hidden="1" customHeight="1" x14ac:dyDescent="0.25">
      <c r="A76" s="144"/>
      <c r="B76" s="144"/>
      <c r="C76" s="145"/>
      <c r="D76" s="47"/>
      <c r="E76" s="30"/>
      <c r="F76" s="48"/>
      <c r="G76" s="31"/>
      <c r="H76" s="32"/>
      <c r="I76" s="48"/>
      <c r="J76" s="37"/>
      <c r="K76" s="49"/>
      <c r="L76" s="49"/>
      <c r="M76" s="49"/>
      <c r="N76" s="50"/>
      <c r="O76" s="51"/>
      <c r="P76" s="48"/>
      <c r="Q76" s="37"/>
      <c r="R76" s="37"/>
      <c r="S76" s="37"/>
      <c r="T76" s="38"/>
      <c r="U76" s="39"/>
      <c r="AD76" s="38"/>
      <c r="AE76" s="39"/>
      <c r="AN76" s="52"/>
    </row>
    <row r="77" spans="1:40" ht="23.25" hidden="1" customHeight="1" x14ac:dyDescent="0.25">
      <c r="A77" s="144"/>
      <c r="B77" s="144"/>
      <c r="C77" s="148"/>
      <c r="D77" s="47"/>
      <c r="E77" s="149"/>
      <c r="F77" s="30"/>
      <c r="G77" s="31"/>
      <c r="H77" s="32"/>
      <c r="I77" s="30"/>
      <c r="J77" s="33"/>
      <c r="K77" s="54"/>
      <c r="L77" s="54"/>
      <c r="M77" s="54"/>
      <c r="N77" s="50"/>
      <c r="O77" s="51"/>
      <c r="P77" s="48"/>
      <c r="Q77" s="37"/>
      <c r="R77" s="37"/>
      <c r="S77" s="37"/>
      <c r="T77" s="38"/>
      <c r="U77" s="39"/>
      <c r="AD77" s="38"/>
      <c r="AE77" s="39"/>
      <c r="AN77" s="55"/>
    </row>
    <row r="78" spans="1:40" ht="23.25" hidden="1" customHeight="1" x14ac:dyDescent="0.25">
      <c r="A78" s="144"/>
      <c r="B78" s="144"/>
      <c r="C78" s="148"/>
      <c r="D78" s="47"/>
      <c r="E78" s="149"/>
      <c r="F78" s="30"/>
      <c r="G78" s="31"/>
      <c r="H78" s="32"/>
      <c r="I78" s="30"/>
      <c r="J78" s="33"/>
      <c r="K78" s="54"/>
      <c r="L78" s="54"/>
      <c r="M78" s="54"/>
      <c r="N78" s="50"/>
      <c r="O78" s="51"/>
      <c r="P78" s="48"/>
      <c r="Q78" s="37"/>
      <c r="R78" s="37"/>
      <c r="S78" s="37"/>
      <c r="T78" s="38"/>
      <c r="U78" s="39"/>
      <c r="AD78" s="38"/>
      <c r="AE78" s="39"/>
      <c r="AN78" s="55"/>
    </row>
    <row r="79" spans="1:40" ht="23.25" hidden="1" customHeight="1" x14ac:dyDescent="0.25">
      <c r="A79" s="144"/>
      <c r="B79" s="144"/>
      <c r="C79" s="148"/>
      <c r="D79" s="47"/>
      <c r="E79" s="149"/>
      <c r="F79" s="30"/>
      <c r="G79" s="31"/>
      <c r="H79" s="32"/>
      <c r="I79" s="30"/>
      <c r="J79" s="33"/>
      <c r="K79" s="54"/>
      <c r="L79" s="54"/>
      <c r="M79" s="54"/>
      <c r="N79" s="50"/>
      <c r="O79" s="51"/>
      <c r="P79" s="48"/>
      <c r="Q79" s="37"/>
      <c r="R79" s="37"/>
      <c r="S79" s="37"/>
      <c r="T79" s="38"/>
      <c r="U79" s="39"/>
      <c r="AD79" s="38"/>
      <c r="AE79" s="39"/>
      <c r="AN79" s="55"/>
    </row>
    <row r="80" spans="1:40" ht="23.25" hidden="1" customHeight="1" x14ac:dyDescent="0.25">
      <c r="A80" s="153"/>
      <c r="B80" s="153"/>
      <c r="C80" s="154" t="s">
        <v>32</v>
      </c>
      <c r="D80" s="155"/>
      <c r="E80" s="152"/>
      <c r="F80" s="156"/>
      <c r="G80" s="157"/>
      <c r="H80" s="147"/>
      <c r="I80" s="156"/>
      <c r="J80" s="158"/>
      <c r="K80" s="159"/>
      <c r="L80" s="159"/>
      <c r="M80" s="159"/>
      <c r="N80" s="17"/>
      <c r="O80" s="18"/>
      <c r="P80" s="14"/>
      <c r="Q80" s="15"/>
      <c r="R80" s="15"/>
      <c r="S80" s="15"/>
      <c r="T80" s="19"/>
      <c r="U80" s="20"/>
      <c r="AD80" s="19"/>
      <c r="AE80" s="20"/>
      <c r="AN80" s="160"/>
    </row>
    <row r="81" spans="1:246" ht="23.25" hidden="1" customHeight="1" x14ac:dyDescent="0.25">
      <c r="A81" s="27"/>
      <c r="B81" s="27"/>
      <c r="C81" s="46"/>
      <c r="D81" s="47"/>
      <c r="E81" s="30"/>
      <c r="F81" s="30"/>
      <c r="G81" s="31"/>
      <c r="H81" s="32"/>
      <c r="I81" s="30"/>
      <c r="J81" s="33"/>
      <c r="K81" s="54"/>
      <c r="L81" s="54"/>
      <c r="M81" s="54"/>
      <c r="N81" s="50"/>
      <c r="O81" s="51"/>
      <c r="P81" s="48"/>
      <c r="Q81" s="37"/>
      <c r="R81" s="37"/>
      <c r="S81" s="37"/>
      <c r="T81" s="38"/>
      <c r="U81" s="39"/>
      <c r="AD81" s="38"/>
      <c r="AE81" s="39"/>
      <c r="AN81" s="55"/>
    </row>
    <row r="82" spans="1:246" ht="23.25" hidden="1" customHeight="1" x14ac:dyDescent="0.25">
      <c r="A82" s="27"/>
      <c r="B82" s="27"/>
      <c r="C82" s="46"/>
      <c r="D82" s="47"/>
      <c r="E82" s="30"/>
      <c r="F82" s="30"/>
      <c r="G82" s="31"/>
      <c r="H82" s="32"/>
      <c r="I82" s="30"/>
      <c r="J82" s="33"/>
      <c r="K82" s="54"/>
      <c r="L82" s="54"/>
      <c r="M82" s="54"/>
      <c r="N82" s="50"/>
      <c r="O82" s="51"/>
      <c r="P82" s="48"/>
      <c r="Q82" s="37"/>
      <c r="R82" s="37"/>
      <c r="S82" s="37"/>
      <c r="T82" s="38"/>
      <c r="U82" s="39"/>
      <c r="AD82" s="38"/>
      <c r="AE82" s="39"/>
      <c r="AN82" s="55"/>
    </row>
    <row r="83" spans="1:246" ht="23.25" hidden="1" customHeight="1" x14ac:dyDescent="0.25">
      <c r="A83" s="59"/>
      <c r="B83" s="59"/>
      <c r="C83" s="46"/>
      <c r="D83" s="61"/>
      <c r="E83" s="48"/>
      <c r="F83" s="48"/>
      <c r="G83" s="62"/>
      <c r="H83" s="32"/>
      <c r="I83" s="30"/>
      <c r="J83" s="33"/>
      <c r="K83" s="54"/>
      <c r="L83" s="54"/>
      <c r="M83" s="54"/>
      <c r="N83" s="50"/>
      <c r="O83" s="51"/>
      <c r="P83" s="48"/>
      <c r="Q83" s="37"/>
      <c r="R83" s="37"/>
      <c r="S83" s="37"/>
      <c r="T83" s="38"/>
      <c r="U83" s="39"/>
      <c r="AD83" s="38"/>
      <c r="AE83" s="39"/>
      <c r="AN83" s="55"/>
    </row>
    <row r="84" spans="1:246" ht="23.25" hidden="1" customHeight="1" x14ac:dyDescent="0.25">
      <c r="A84" s="27"/>
      <c r="B84" s="27"/>
      <c r="C84" s="74"/>
      <c r="D84" s="47"/>
      <c r="E84" s="30"/>
      <c r="F84" s="30"/>
      <c r="G84" s="31"/>
      <c r="H84" s="32"/>
      <c r="I84" s="48"/>
      <c r="J84" s="37"/>
      <c r="K84" s="49"/>
      <c r="L84" s="49"/>
      <c r="M84" s="49"/>
      <c r="N84" s="50"/>
      <c r="O84" s="51"/>
      <c r="P84" s="48"/>
      <c r="Q84" s="37"/>
      <c r="R84" s="37"/>
      <c r="S84" s="37"/>
      <c r="T84" s="38"/>
      <c r="U84" s="39"/>
      <c r="AD84" s="38"/>
      <c r="AE84" s="39"/>
      <c r="AN84" s="52"/>
    </row>
    <row r="85" spans="1:246" ht="23.25" hidden="1" customHeight="1" x14ac:dyDescent="0.25">
      <c r="A85" s="27"/>
      <c r="B85" s="27"/>
      <c r="C85" s="74"/>
      <c r="D85" s="47"/>
      <c r="E85" s="30"/>
      <c r="F85" s="30"/>
      <c r="G85" s="31"/>
      <c r="H85" s="32"/>
      <c r="I85" s="48"/>
      <c r="J85" s="37"/>
      <c r="K85" s="49"/>
      <c r="L85" s="49"/>
      <c r="M85" s="49"/>
      <c r="N85" s="50"/>
      <c r="O85" s="51"/>
      <c r="P85" s="48"/>
      <c r="Q85" s="37"/>
      <c r="R85" s="37"/>
      <c r="S85" s="37"/>
      <c r="T85" s="38"/>
      <c r="U85" s="39"/>
      <c r="AD85" s="38"/>
      <c r="AE85" s="39"/>
      <c r="AN85" s="52"/>
    </row>
    <row r="86" spans="1:246" ht="23.25" hidden="1" customHeight="1" x14ac:dyDescent="0.25">
      <c r="A86" s="88"/>
      <c r="B86" s="161"/>
      <c r="C86" s="162"/>
      <c r="D86" s="90"/>
      <c r="E86" s="91"/>
      <c r="F86" s="91"/>
      <c r="G86" s="91"/>
      <c r="H86" s="2741" t="s">
        <v>33</v>
      </c>
      <c r="I86" s="2742"/>
      <c r="J86" s="2742"/>
      <c r="K86" s="163"/>
      <c r="L86" s="163"/>
      <c r="M86" s="163"/>
      <c r="N86" s="93">
        <f>SUM(N46:N85)</f>
        <v>0</v>
      </c>
      <c r="O86" s="91"/>
      <c r="P86" s="91">
        <f>SUM(P46:P85)</f>
        <v>0</v>
      </c>
      <c r="Q86" s="91"/>
      <c r="R86" s="2503"/>
      <c r="S86" s="91">
        <f>SUM(S46:S85)</f>
        <v>0</v>
      </c>
      <c r="T86" s="94"/>
      <c r="U86" s="95"/>
      <c r="AD86" s="94"/>
      <c r="AE86" s="95"/>
      <c r="AN86" s="164"/>
    </row>
    <row r="87" spans="1:246" ht="23.25" customHeight="1" x14ac:dyDescent="0.25">
      <c r="A87" s="165" t="s">
        <v>34</v>
      </c>
      <c r="B87" s="166" t="s">
        <v>35</v>
      </c>
      <c r="C87" s="167" t="s">
        <v>36</v>
      </c>
      <c r="D87" s="168"/>
      <c r="E87" s="169"/>
      <c r="F87" s="169"/>
      <c r="G87" s="169"/>
      <c r="H87" s="169"/>
      <c r="I87" s="169"/>
      <c r="J87" s="169"/>
      <c r="K87" s="170"/>
      <c r="L87" s="170"/>
      <c r="M87" s="170"/>
      <c r="N87" s="169"/>
      <c r="O87" s="169"/>
      <c r="P87" s="169"/>
      <c r="Q87" s="169"/>
      <c r="R87" s="174"/>
      <c r="S87" s="169"/>
      <c r="T87" s="171"/>
      <c r="U87" s="172"/>
      <c r="V87" s="173"/>
      <c r="W87" s="173"/>
      <c r="X87" s="173"/>
      <c r="Y87" s="173"/>
      <c r="Z87" s="173"/>
      <c r="AA87" s="173"/>
      <c r="AB87" s="173"/>
      <c r="AC87" s="174"/>
      <c r="AD87" s="171"/>
      <c r="AE87" s="172"/>
      <c r="AF87" s="173"/>
      <c r="AG87" s="173"/>
      <c r="AH87" s="173"/>
      <c r="AI87" s="173"/>
      <c r="AJ87" s="173"/>
      <c r="AK87" s="173"/>
      <c r="AL87" s="173"/>
      <c r="AM87" s="173"/>
      <c r="AN87" s="175"/>
    </row>
    <row r="88" spans="1:246" ht="23.25" customHeight="1" x14ac:dyDescent="0.25">
      <c r="A88" s="176" t="s">
        <v>37</v>
      </c>
      <c r="B88" s="177" t="s">
        <v>38</v>
      </c>
      <c r="C88" s="178" t="s">
        <v>39</v>
      </c>
      <c r="D88" s="179" t="s">
        <v>40</v>
      </c>
      <c r="E88" s="180" t="s">
        <v>41</v>
      </c>
      <c r="F88" s="180"/>
      <c r="G88" s="181"/>
      <c r="H88" s="181"/>
      <c r="I88" s="181">
        <f>+I89+I107</f>
        <v>30</v>
      </c>
      <c r="J88" s="181">
        <f>+J89+J107</f>
        <v>30</v>
      </c>
      <c r="K88" s="182"/>
      <c r="L88" s="182"/>
      <c r="M88" s="182"/>
      <c r="N88" s="183"/>
      <c r="O88" s="183"/>
      <c r="P88" s="181"/>
      <c r="Q88" s="184"/>
      <c r="R88" s="184"/>
      <c r="S88" s="184"/>
      <c r="T88" s="185"/>
      <c r="U88" s="186"/>
      <c r="V88" s="187"/>
      <c r="W88" s="188"/>
      <c r="X88" s="188"/>
      <c r="Y88" s="188"/>
      <c r="Z88" s="188"/>
      <c r="AA88" s="188"/>
      <c r="AB88" s="188"/>
      <c r="AC88" s="184"/>
      <c r="AD88" s="185"/>
      <c r="AE88" s="186"/>
      <c r="AF88" s="187"/>
      <c r="AG88" s="188"/>
      <c r="AH88" s="188"/>
      <c r="AI88" s="188"/>
      <c r="AJ88" s="188"/>
      <c r="AK88" s="188"/>
      <c r="AL88" s="188"/>
      <c r="AM88" s="188"/>
      <c r="AN88" s="189"/>
    </row>
    <row r="89" spans="1:246" ht="23.25" customHeight="1" x14ac:dyDescent="0.2">
      <c r="A89" s="190"/>
      <c r="B89" s="190"/>
      <c r="C89" s="191" t="s">
        <v>42</v>
      </c>
      <c r="D89" s="192"/>
      <c r="E89" s="193"/>
      <c r="F89" s="193"/>
      <c r="G89" s="194"/>
      <c r="H89" s="194"/>
      <c r="I89" s="194">
        <f>+I91+I92+I93+I94+I95+I97+I99+I100+I103</f>
        <v>24</v>
      </c>
      <c r="J89" s="194">
        <f>+J91+J92+J93+J94+J95+J97+J99+J100+J103</f>
        <v>24</v>
      </c>
      <c r="K89" s="194"/>
      <c r="L89" s="194"/>
      <c r="M89" s="194"/>
      <c r="N89" s="194"/>
      <c r="O89" s="194"/>
      <c r="P89" s="194"/>
      <c r="Q89" s="194"/>
      <c r="R89" s="194"/>
      <c r="S89" s="195"/>
      <c r="T89" s="196"/>
      <c r="U89" s="197"/>
      <c r="V89" s="198"/>
      <c r="W89" s="194"/>
      <c r="X89" s="194"/>
      <c r="Y89" s="194"/>
      <c r="Z89" s="194"/>
      <c r="AA89" s="194"/>
      <c r="AB89" s="194"/>
      <c r="AC89" s="195"/>
      <c r="AD89" s="196"/>
      <c r="AE89" s="197"/>
      <c r="AF89" s="198"/>
      <c r="AG89" s="194"/>
      <c r="AH89" s="194"/>
      <c r="AI89" s="194"/>
      <c r="AJ89" s="194"/>
      <c r="AK89" s="194"/>
      <c r="AL89" s="194"/>
      <c r="AM89" s="194"/>
      <c r="AN89" s="199"/>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0"/>
      <c r="BR89" s="200"/>
      <c r="BS89" s="200"/>
      <c r="BT89" s="200"/>
      <c r="BU89" s="200"/>
      <c r="BV89" s="200"/>
      <c r="BW89" s="200"/>
      <c r="BX89" s="200"/>
      <c r="BY89" s="200"/>
      <c r="BZ89" s="200"/>
      <c r="CA89" s="200"/>
      <c r="CB89" s="200"/>
      <c r="CC89" s="200"/>
      <c r="CD89" s="200"/>
      <c r="CE89" s="200"/>
      <c r="CF89" s="200"/>
      <c r="CG89" s="200"/>
      <c r="CH89" s="200"/>
      <c r="CI89" s="200"/>
      <c r="CJ89" s="200"/>
      <c r="CK89" s="200"/>
      <c r="CL89" s="200"/>
      <c r="CM89" s="200"/>
      <c r="CN89" s="200"/>
      <c r="CO89" s="200"/>
      <c r="CP89" s="200"/>
      <c r="CQ89" s="200"/>
      <c r="CR89" s="200"/>
      <c r="CS89" s="200"/>
      <c r="CT89" s="200"/>
      <c r="CU89" s="200"/>
      <c r="CV89" s="200"/>
      <c r="CW89" s="200"/>
      <c r="CX89" s="200"/>
      <c r="CY89" s="200"/>
      <c r="CZ89" s="200"/>
      <c r="DA89" s="200"/>
      <c r="DB89" s="200"/>
      <c r="DC89" s="200"/>
      <c r="DD89" s="200"/>
      <c r="DE89" s="200"/>
      <c r="DF89" s="200"/>
      <c r="DG89" s="200"/>
      <c r="DH89" s="200"/>
      <c r="DI89" s="200"/>
      <c r="DJ89" s="200"/>
      <c r="DK89" s="200"/>
      <c r="DL89" s="201"/>
      <c r="DM89" s="201"/>
      <c r="DN89" s="201"/>
      <c r="DO89" s="201"/>
      <c r="DP89" s="201"/>
      <c r="DQ89" s="201"/>
      <c r="DR89" s="201"/>
      <c r="DS89" s="201"/>
      <c r="DT89" s="201"/>
      <c r="DU89" s="201"/>
      <c r="DV89" s="201"/>
      <c r="DW89" s="201"/>
      <c r="DX89" s="201"/>
      <c r="DY89" s="201"/>
      <c r="DZ89" s="201"/>
      <c r="EA89" s="201"/>
      <c r="EB89" s="201"/>
      <c r="EC89" s="201"/>
      <c r="ED89" s="201"/>
      <c r="EE89" s="201"/>
      <c r="EF89" s="201"/>
      <c r="EG89" s="201"/>
      <c r="EH89" s="201"/>
      <c r="EI89" s="201"/>
      <c r="EJ89" s="201"/>
      <c r="EK89" s="201"/>
      <c r="EL89" s="201"/>
      <c r="EM89" s="201"/>
      <c r="EN89" s="201"/>
      <c r="EO89" s="201"/>
      <c r="EP89" s="201"/>
      <c r="EQ89" s="201"/>
      <c r="ER89" s="201"/>
      <c r="ES89" s="201"/>
      <c r="ET89" s="201"/>
      <c r="EU89" s="201"/>
      <c r="EV89" s="201"/>
      <c r="EW89" s="201"/>
      <c r="EX89" s="201"/>
      <c r="EY89" s="201"/>
      <c r="EZ89" s="201"/>
      <c r="FA89" s="201"/>
      <c r="FB89" s="201"/>
      <c r="FC89" s="201"/>
      <c r="FD89" s="201"/>
      <c r="FE89" s="201"/>
      <c r="FF89" s="201"/>
      <c r="FG89" s="201"/>
      <c r="FH89" s="201"/>
      <c r="FI89" s="201"/>
      <c r="FJ89" s="201"/>
      <c r="FK89" s="201"/>
      <c r="FL89" s="201"/>
      <c r="FM89" s="201"/>
      <c r="FN89" s="201"/>
      <c r="FO89" s="201"/>
      <c r="FP89" s="201"/>
      <c r="FQ89" s="201"/>
      <c r="FR89" s="201"/>
      <c r="FS89" s="201"/>
      <c r="FT89" s="201"/>
      <c r="FU89" s="201"/>
      <c r="FV89" s="201"/>
      <c r="FW89" s="201"/>
      <c r="FX89" s="201"/>
      <c r="FY89" s="201"/>
      <c r="FZ89" s="201"/>
      <c r="GA89" s="201"/>
      <c r="GB89" s="201"/>
      <c r="GC89" s="201"/>
      <c r="GD89" s="201"/>
      <c r="GE89" s="201"/>
      <c r="GF89" s="201"/>
      <c r="GG89" s="201"/>
      <c r="GH89" s="201"/>
      <c r="GI89" s="201"/>
      <c r="GJ89" s="201"/>
      <c r="GK89" s="201"/>
      <c r="GL89" s="201"/>
      <c r="GM89" s="201"/>
      <c r="GN89" s="201"/>
      <c r="GO89" s="201"/>
      <c r="GP89" s="201"/>
      <c r="GQ89" s="201"/>
      <c r="GR89" s="201"/>
      <c r="GS89" s="201"/>
      <c r="GT89" s="201"/>
      <c r="GU89" s="201"/>
      <c r="GV89" s="201"/>
      <c r="GW89" s="201"/>
      <c r="GX89" s="201"/>
      <c r="GY89" s="201"/>
      <c r="GZ89" s="201"/>
      <c r="HA89" s="201"/>
      <c r="HB89" s="201"/>
      <c r="HC89" s="201"/>
      <c r="HD89" s="201"/>
      <c r="HE89" s="201"/>
      <c r="HF89" s="201"/>
      <c r="HG89" s="201"/>
      <c r="HH89" s="201"/>
      <c r="HI89" s="201"/>
      <c r="HJ89" s="201"/>
      <c r="HK89" s="201"/>
      <c r="HL89" s="201"/>
      <c r="HM89" s="201"/>
      <c r="HN89" s="201"/>
      <c r="HO89" s="201"/>
      <c r="HP89" s="201"/>
      <c r="HQ89" s="201"/>
      <c r="HR89" s="201"/>
      <c r="HS89" s="201"/>
      <c r="HT89" s="2"/>
      <c r="HU89" s="2"/>
      <c r="HV89" s="2"/>
      <c r="HW89" s="2"/>
      <c r="HX89" s="2"/>
      <c r="HY89" s="2"/>
      <c r="HZ89" s="2"/>
      <c r="IA89" s="2"/>
      <c r="IB89" s="2"/>
      <c r="IC89" s="2"/>
      <c r="ID89" s="2"/>
      <c r="IE89" s="2"/>
      <c r="IF89" s="2"/>
      <c r="IG89" s="2"/>
      <c r="IH89" s="2"/>
      <c r="II89" s="2"/>
      <c r="IJ89" s="2"/>
      <c r="IK89" s="2"/>
      <c r="IL89" s="2"/>
    </row>
    <row r="90" spans="1:246" ht="28.5" customHeight="1" x14ac:dyDescent="0.25">
      <c r="A90" s="202" t="s">
        <v>43</v>
      </c>
      <c r="B90" s="202" t="s">
        <v>44</v>
      </c>
      <c r="C90" s="203" t="s">
        <v>45</v>
      </c>
      <c r="D90" s="204"/>
      <c r="E90" s="205" t="s">
        <v>46</v>
      </c>
      <c r="F90" s="206"/>
      <c r="G90" s="207"/>
      <c r="H90" s="208"/>
      <c r="I90" s="209"/>
      <c r="J90" s="209"/>
      <c r="K90" s="210"/>
      <c r="L90" s="210"/>
      <c r="M90" s="209"/>
      <c r="N90" s="211"/>
      <c r="O90" s="211"/>
      <c r="P90" s="211"/>
      <c r="Q90" s="211"/>
      <c r="R90" s="211"/>
      <c r="S90" s="212"/>
      <c r="T90" s="213"/>
      <c r="U90" s="214"/>
      <c r="V90" s="215"/>
      <c r="W90" s="216"/>
      <c r="X90" s="216"/>
      <c r="Y90" s="216"/>
      <c r="Z90" s="217"/>
      <c r="AA90" s="216"/>
      <c r="AB90" s="216"/>
      <c r="AC90" s="218"/>
      <c r="AD90" s="213"/>
      <c r="AE90" s="214"/>
      <c r="AF90" s="215"/>
      <c r="AG90" s="216"/>
      <c r="AH90" s="216"/>
      <c r="AI90" s="216"/>
      <c r="AJ90" s="217"/>
      <c r="AK90" s="216"/>
      <c r="AL90" s="216"/>
      <c r="AM90" s="216"/>
      <c r="AN90" s="219"/>
      <c r="HK90" s="2"/>
      <c r="HL90" s="2"/>
      <c r="HM90" s="2"/>
      <c r="HN90" s="2"/>
      <c r="HO90" s="2"/>
      <c r="HP90" s="2"/>
      <c r="HQ90" s="2"/>
      <c r="HR90" s="2"/>
      <c r="HS90" s="2"/>
    </row>
    <row r="91" spans="1:246" s="239" customFormat="1" ht="67.5" customHeight="1" x14ac:dyDescent="0.25">
      <c r="A91" s="220"/>
      <c r="B91" s="220" t="s">
        <v>47</v>
      </c>
      <c r="C91" s="221" t="s">
        <v>48</v>
      </c>
      <c r="D91" s="47" t="s">
        <v>49</v>
      </c>
      <c r="E91" s="81" t="s">
        <v>50</v>
      </c>
      <c r="F91" s="222"/>
      <c r="G91" s="81" t="s">
        <v>51</v>
      </c>
      <c r="H91" s="223"/>
      <c r="I91" s="224" t="s">
        <v>52</v>
      </c>
      <c r="J91" s="225">
        <v>2</v>
      </c>
      <c r="K91" s="226" t="s">
        <v>53</v>
      </c>
      <c r="L91" s="227">
        <v>11</v>
      </c>
      <c r="M91" s="225"/>
      <c r="N91" s="228"/>
      <c r="O91" s="228"/>
      <c r="P91" s="229">
        <v>12</v>
      </c>
      <c r="Q91" s="229"/>
      <c r="R91" s="229"/>
      <c r="S91" s="230"/>
      <c r="T91" s="231" t="s">
        <v>1229</v>
      </c>
      <c r="U91" s="232" t="s">
        <v>1230</v>
      </c>
      <c r="V91" s="233">
        <v>1</v>
      </c>
      <c r="W91" s="234" t="s">
        <v>54</v>
      </c>
      <c r="X91" s="234" t="s">
        <v>55</v>
      </c>
      <c r="Y91" s="234" t="s">
        <v>56</v>
      </c>
      <c r="Z91" s="235">
        <v>1</v>
      </c>
      <c r="AA91" s="44" t="s">
        <v>57</v>
      </c>
      <c r="AB91" s="44" t="s">
        <v>55</v>
      </c>
      <c r="AC91" s="45" t="s">
        <v>56</v>
      </c>
      <c r="AD91" s="231" t="s">
        <v>1230</v>
      </c>
      <c r="AE91" s="232" t="str">
        <f>+AD91</f>
        <v>100% CT Dossier Célène</v>
      </c>
      <c r="AF91" s="233">
        <v>1</v>
      </c>
      <c r="AG91" s="234" t="s">
        <v>57</v>
      </c>
      <c r="AH91" s="234" t="s">
        <v>55</v>
      </c>
      <c r="AI91" s="234" t="s">
        <v>56</v>
      </c>
      <c r="AJ91" s="235">
        <v>1</v>
      </c>
      <c r="AK91" s="44" t="s">
        <v>57</v>
      </c>
      <c r="AL91" s="44" t="s">
        <v>55</v>
      </c>
      <c r="AM91" s="44" t="s">
        <v>56</v>
      </c>
      <c r="AN91" s="237" t="s">
        <v>58</v>
      </c>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238"/>
      <c r="DM91" s="238"/>
      <c r="DN91" s="238"/>
      <c r="DO91" s="238"/>
      <c r="DP91" s="238"/>
      <c r="DQ91" s="238"/>
      <c r="DR91" s="238"/>
      <c r="DS91" s="238"/>
      <c r="DT91" s="238"/>
      <c r="DU91" s="238"/>
      <c r="DV91" s="238"/>
      <c r="DW91" s="238"/>
      <c r="DX91" s="238"/>
      <c r="DY91" s="238"/>
      <c r="DZ91" s="238"/>
      <c r="EA91" s="238"/>
      <c r="EB91" s="238"/>
      <c r="EC91" s="238"/>
      <c r="ED91" s="238"/>
      <c r="EE91" s="238"/>
      <c r="EF91" s="238"/>
      <c r="EG91" s="238"/>
      <c r="EH91" s="238"/>
      <c r="EI91" s="238"/>
      <c r="EJ91" s="238"/>
      <c r="EK91" s="238"/>
      <c r="EL91" s="238"/>
      <c r="EM91" s="238"/>
      <c r="EN91" s="238"/>
      <c r="EO91" s="238"/>
      <c r="EP91" s="238"/>
      <c r="EQ91" s="238"/>
      <c r="ER91" s="238"/>
      <c r="ES91" s="238"/>
      <c r="ET91" s="238"/>
      <c r="EU91" s="238"/>
      <c r="EV91" s="238"/>
      <c r="EW91" s="238"/>
      <c r="EX91" s="238"/>
      <c r="EY91" s="238"/>
      <c r="EZ91" s="238"/>
      <c r="FA91" s="238"/>
      <c r="FB91" s="238"/>
      <c r="FC91" s="238"/>
      <c r="FD91" s="238"/>
      <c r="FE91" s="238"/>
      <c r="FF91" s="238"/>
      <c r="FG91" s="238"/>
      <c r="FH91" s="238"/>
      <c r="FI91" s="238"/>
      <c r="FJ91" s="238"/>
      <c r="FK91" s="238"/>
      <c r="FL91" s="238"/>
      <c r="FM91" s="238"/>
      <c r="FN91" s="238"/>
      <c r="FO91" s="238"/>
      <c r="FP91" s="238"/>
      <c r="FQ91" s="238"/>
      <c r="FR91" s="238"/>
      <c r="FS91" s="238"/>
      <c r="FT91" s="238"/>
      <c r="FU91" s="238"/>
      <c r="FV91" s="238"/>
      <c r="FW91" s="238"/>
      <c r="FX91" s="238"/>
      <c r="FY91" s="238"/>
      <c r="FZ91" s="238"/>
      <c r="GA91" s="238"/>
      <c r="GB91" s="238"/>
      <c r="GC91" s="238"/>
      <c r="GD91" s="238"/>
      <c r="GE91" s="238"/>
      <c r="GF91" s="238"/>
      <c r="GG91" s="238"/>
      <c r="GH91" s="238"/>
      <c r="GI91" s="238"/>
      <c r="GJ91" s="238"/>
      <c r="GK91" s="238"/>
      <c r="GL91" s="238"/>
      <c r="GM91" s="238"/>
      <c r="GN91" s="238"/>
      <c r="GO91" s="238"/>
      <c r="GP91" s="238"/>
      <c r="GQ91" s="238"/>
      <c r="GR91" s="238"/>
      <c r="GS91" s="238"/>
      <c r="GT91" s="238"/>
      <c r="GU91" s="238"/>
      <c r="GV91" s="238"/>
      <c r="GW91" s="238"/>
      <c r="GX91" s="238"/>
      <c r="GY91" s="238"/>
      <c r="GZ91" s="238"/>
      <c r="HA91" s="238"/>
      <c r="HB91" s="238"/>
      <c r="HC91" s="238"/>
      <c r="HD91" s="238"/>
      <c r="HE91" s="238"/>
      <c r="HF91" s="238"/>
      <c r="HG91" s="238"/>
      <c r="HH91" s="238"/>
      <c r="HI91" s="238"/>
      <c r="HJ91" s="238"/>
    </row>
    <row r="92" spans="1:246" s="239" customFormat="1" ht="67.5" customHeight="1" x14ac:dyDescent="0.25">
      <c r="A92" s="220"/>
      <c r="B92" s="220" t="s">
        <v>59</v>
      </c>
      <c r="C92" s="221" t="s">
        <v>60</v>
      </c>
      <c r="D92" s="240" t="s">
        <v>61</v>
      </c>
      <c r="E92" s="81" t="s">
        <v>50</v>
      </c>
      <c r="F92" s="222"/>
      <c r="G92" s="81" t="s">
        <v>51</v>
      </c>
      <c r="H92" s="223"/>
      <c r="I92" s="224" t="s">
        <v>52</v>
      </c>
      <c r="J92" s="225">
        <v>2</v>
      </c>
      <c r="K92" s="226" t="s">
        <v>53</v>
      </c>
      <c r="L92" s="227">
        <v>11</v>
      </c>
      <c r="M92" s="225"/>
      <c r="N92" s="228"/>
      <c r="O92" s="228"/>
      <c r="P92" s="229">
        <v>0</v>
      </c>
      <c r="Q92" s="229"/>
      <c r="R92" s="229">
        <v>12</v>
      </c>
      <c r="S92" s="230"/>
      <c r="T92" s="231" t="s">
        <v>1229</v>
      </c>
      <c r="U92" s="232" t="s">
        <v>1230</v>
      </c>
      <c r="V92" s="233">
        <v>1</v>
      </c>
      <c r="W92" s="234" t="s">
        <v>54</v>
      </c>
      <c r="X92" s="234" t="s">
        <v>55</v>
      </c>
      <c r="Y92" s="234" t="s">
        <v>62</v>
      </c>
      <c r="Z92" s="235">
        <v>1</v>
      </c>
      <c r="AA92" s="44" t="s">
        <v>57</v>
      </c>
      <c r="AB92" s="44" t="s">
        <v>55</v>
      </c>
      <c r="AC92" s="45" t="s">
        <v>56</v>
      </c>
      <c r="AD92" s="231" t="s">
        <v>1230</v>
      </c>
      <c r="AE92" s="232" t="str">
        <f t="shared" ref="AE92:AE112" si="0">+AD92</f>
        <v>100% CT Dossier Célène</v>
      </c>
      <c r="AF92" s="233">
        <v>1</v>
      </c>
      <c r="AG92" s="234" t="s">
        <v>57</v>
      </c>
      <c r="AH92" s="234" t="s">
        <v>55</v>
      </c>
      <c r="AI92" s="234" t="s">
        <v>56</v>
      </c>
      <c r="AJ92" s="235">
        <v>1</v>
      </c>
      <c r="AK92" s="44" t="s">
        <v>57</v>
      </c>
      <c r="AL92" s="44" t="s">
        <v>55</v>
      </c>
      <c r="AM92" s="44" t="s">
        <v>56</v>
      </c>
      <c r="AN92" s="237" t="s">
        <v>63</v>
      </c>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238"/>
      <c r="DM92" s="238"/>
      <c r="DN92" s="238"/>
      <c r="DO92" s="238"/>
      <c r="DP92" s="238"/>
      <c r="DQ92" s="238"/>
      <c r="DR92" s="238"/>
      <c r="DS92" s="238"/>
      <c r="DT92" s="238"/>
      <c r="DU92" s="238"/>
      <c r="DV92" s="238"/>
      <c r="DW92" s="238"/>
      <c r="DX92" s="238"/>
      <c r="DY92" s="238"/>
      <c r="DZ92" s="238"/>
      <c r="EA92" s="238"/>
      <c r="EB92" s="238"/>
      <c r="EC92" s="238"/>
      <c r="ED92" s="238"/>
      <c r="EE92" s="238"/>
      <c r="EF92" s="238"/>
      <c r="EG92" s="238"/>
      <c r="EH92" s="238"/>
      <c r="EI92" s="238"/>
      <c r="EJ92" s="238"/>
      <c r="EK92" s="238"/>
      <c r="EL92" s="238"/>
      <c r="EM92" s="238"/>
      <c r="EN92" s="238"/>
      <c r="EO92" s="238"/>
      <c r="EP92" s="238"/>
      <c r="EQ92" s="238"/>
      <c r="ER92" s="238"/>
      <c r="ES92" s="238"/>
      <c r="ET92" s="238"/>
      <c r="EU92" s="238"/>
      <c r="EV92" s="238"/>
      <c r="EW92" s="238"/>
      <c r="EX92" s="238"/>
      <c r="EY92" s="238"/>
      <c r="EZ92" s="238"/>
      <c r="FA92" s="238"/>
      <c r="FB92" s="238"/>
      <c r="FC92" s="238"/>
      <c r="FD92" s="238"/>
      <c r="FE92" s="238"/>
      <c r="FF92" s="238"/>
      <c r="FG92" s="238"/>
      <c r="FH92" s="238"/>
      <c r="FI92" s="238"/>
      <c r="FJ92" s="238"/>
      <c r="FK92" s="238"/>
      <c r="FL92" s="238"/>
      <c r="FM92" s="238"/>
      <c r="FN92" s="238"/>
      <c r="FO92" s="238"/>
      <c r="FP92" s="238"/>
      <c r="FQ92" s="238"/>
      <c r="FR92" s="238"/>
      <c r="FS92" s="238"/>
      <c r="FT92" s="238"/>
      <c r="FU92" s="238"/>
      <c r="FV92" s="238"/>
      <c r="FW92" s="238"/>
      <c r="FX92" s="238"/>
      <c r="FY92" s="238"/>
      <c r="FZ92" s="238"/>
      <c r="GA92" s="238"/>
      <c r="GB92" s="238"/>
      <c r="GC92" s="238"/>
      <c r="GD92" s="238"/>
      <c r="GE92" s="238"/>
      <c r="GF92" s="238"/>
      <c r="GG92" s="238"/>
      <c r="GH92" s="238"/>
      <c r="GI92" s="238"/>
      <c r="GJ92" s="238"/>
      <c r="GK92" s="238"/>
      <c r="GL92" s="238"/>
      <c r="GM92" s="238"/>
      <c r="GN92" s="238"/>
      <c r="GO92" s="238"/>
      <c r="GP92" s="238"/>
      <c r="GQ92" s="238"/>
      <c r="GR92" s="238"/>
      <c r="GS92" s="238"/>
      <c r="GT92" s="238"/>
      <c r="GU92" s="238"/>
      <c r="GV92" s="238"/>
      <c r="GW92" s="238"/>
      <c r="GX92" s="238"/>
      <c r="GY92" s="238"/>
      <c r="GZ92" s="238"/>
      <c r="HA92" s="238"/>
      <c r="HB92" s="238"/>
      <c r="HC92" s="238"/>
      <c r="HD92" s="238"/>
      <c r="HE92" s="238"/>
      <c r="HF92" s="238"/>
      <c r="HG92" s="238"/>
      <c r="HH92" s="238"/>
      <c r="HI92" s="238"/>
      <c r="HJ92" s="238"/>
    </row>
    <row r="93" spans="1:246" s="239" customFormat="1" ht="67.5" customHeight="1" x14ac:dyDescent="0.25">
      <c r="A93" s="220"/>
      <c r="B93" s="220" t="s">
        <v>64</v>
      </c>
      <c r="C93" s="221" t="s">
        <v>65</v>
      </c>
      <c r="D93" s="240" t="s">
        <v>66</v>
      </c>
      <c r="E93" s="81" t="s">
        <v>50</v>
      </c>
      <c r="F93" s="241"/>
      <c r="G93" s="81" t="s">
        <v>51</v>
      </c>
      <c r="H93" s="223"/>
      <c r="I93" s="224" t="s">
        <v>52</v>
      </c>
      <c r="J93" s="225">
        <v>2</v>
      </c>
      <c r="K93" s="226" t="s">
        <v>53</v>
      </c>
      <c r="L93" s="227">
        <v>11</v>
      </c>
      <c r="M93" s="225"/>
      <c r="N93" s="228"/>
      <c r="O93" s="228"/>
      <c r="P93" s="229">
        <v>0</v>
      </c>
      <c r="Q93" s="229"/>
      <c r="R93" s="229">
        <v>12</v>
      </c>
      <c r="S93" s="230"/>
      <c r="T93" s="231" t="s">
        <v>1229</v>
      </c>
      <c r="U93" s="232" t="s">
        <v>1230</v>
      </c>
      <c r="V93" s="233">
        <v>1</v>
      </c>
      <c r="W93" s="234" t="s">
        <v>54</v>
      </c>
      <c r="X93" s="234" t="s">
        <v>67</v>
      </c>
      <c r="Y93" s="234" t="s">
        <v>68</v>
      </c>
      <c r="Z93" s="235">
        <v>1</v>
      </c>
      <c r="AA93" s="44" t="s">
        <v>57</v>
      </c>
      <c r="AB93" s="44" t="s">
        <v>67</v>
      </c>
      <c r="AC93" s="45" t="s">
        <v>69</v>
      </c>
      <c r="AD93" s="231" t="s">
        <v>1230</v>
      </c>
      <c r="AE93" s="232" t="str">
        <f t="shared" si="0"/>
        <v>100% CT Dossier Célène</v>
      </c>
      <c r="AF93" s="233">
        <v>1</v>
      </c>
      <c r="AG93" s="234" t="s">
        <v>57</v>
      </c>
      <c r="AH93" s="234" t="s">
        <v>67</v>
      </c>
      <c r="AI93" s="234" t="s">
        <v>69</v>
      </c>
      <c r="AJ93" s="235">
        <v>1</v>
      </c>
      <c r="AK93" s="44" t="s">
        <v>57</v>
      </c>
      <c r="AL93" s="44" t="s">
        <v>67</v>
      </c>
      <c r="AM93" s="44" t="s">
        <v>69</v>
      </c>
      <c r="AN93" s="237" t="s">
        <v>70</v>
      </c>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238"/>
      <c r="DM93" s="238"/>
      <c r="DN93" s="238"/>
      <c r="DO93" s="238"/>
      <c r="DP93" s="238"/>
      <c r="DQ93" s="238"/>
      <c r="DR93" s="238"/>
      <c r="DS93" s="238"/>
      <c r="DT93" s="238"/>
      <c r="DU93" s="238"/>
      <c r="DV93" s="238"/>
      <c r="DW93" s="238"/>
      <c r="DX93" s="238"/>
      <c r="DY93" s="238"/>
      <c r="DZ93" s="238"/>
      <c r="EA93" s="238"/>
      <c r="EB93" s="238"/>
      <c r="EC93" s="238"/>
      <c r="ED93" s="238"/>
      <c r="EE93" s="238"/>
      <c r="EF93" s="238"/>
      <c r="EG93" s="238"/>
      <c r="EH93" s="238"/>
      <c r="EI93" s="238"/>
      <c r="EJ93" s="238"/>
      <c r="EK93" s="238"/>
      <c r="EL93" s="238"/>
      <c r="EM93" s="238"/>
      <c r="EN93" s="238"/>
      <c r="EO93" s="238"/>
      <c r="EP93" s="238"/>
      <c r="EQ93" s="238"/>
      <c r="ER93" s="238"/>
      <c r="ES93" s="238"/>
      <c r="ET93" s="238"/>
      <c r="EU93" s="238"/>
      <c r="EV93" s="238"/>
      <c r="EW93" s="238"/>
      <c r="EX93" s="238"/>
      <c r="EY93" s="238"/>
      <c r="EZ93" s="238"/>
      <c r="FA93" s="238"/>
      <c r="FB93" s="238"/>
      <c r="FC93" s="238"/>
      <c r="FD93" s="238"/>
      <c r="FE93" s="238"/>
      <c r="FF93" s="238"/>
      <c r="FG93" s="238"/>
      <c r="FH93" s="238"/>
      <c r="FI93" s="238"/>
      <c r="FJ93" s="238"/>
      <c r="FK93" s="238"/>
      <c r="FL93" s="238"/>
      <c r="FM93" s="238"/>
      <c r="FN93" s="238"/>
      <c r="FO93" s="238"/>
      <c r="FP93" s="238"/>
      <c r="FQ93" s="238"/>
      <c r="FR93" s="238"/>
      <c r="FS93" s="238"/>
      <c r="FT93" s="238"/>
      <c r="FU93" s="238"/>
      <c r="FV93" s="238"/>
      <c r="FW93" s="238"/>
      <c r="FX93" s="238"/>
      <c r="FY93" s="238"/>
      <c r="FZ93" s="238"/>
      <c r="GA93" s="238"/>
      <c r="GB93" s="238"/>
      <c r="GC93" s="238"/>
      <c r="GD93" s="238"/>
      <c r="GE93" s="238"/>
      <c r="GF93" s="238"/>
      <c r="GG93" s="238"/>
      <c r="GH93" s="238"/>
      <c r="GI93" s="238"/>
      <c r="GJ93" s="238"/>
      <c r="GK93" s="238"/>
      <c r="GL93" s="238"/>
      <c r="GM93" s="238"/>
      <c r="GN93" s="238"/>
      <c r="GO93" s="238"/>
      <c r="GP93" s="238"/>
      <c r="GQ93" s="238"/>
      <c r="GR93" s="238"/>
      <c r="GS93" s="238"/>
      <c r="GT93" s="238"/>
      <c r="GU93" s="238"/>
      <c r="GV93" s="238"/>
      <c r="GW93" s="238"/>
      <c r="GX93" s="238"/>
      <c r="GY93" s="238"/>
      <c r="GZ93" s="238"/>
      <c r="HA93" s="238"/>
      <c r="HB93" s="238"/>
      <c r="HC93" s="238"/>
      <c r="HD93" s="238"/>
      <c r="HE93" s="238"/>
      <c r="HF93" s="238"/>
      <c r="HG93" s="238"/>
      <c r="HH93" s="238"/>
      <c r="HI93" s="238"/>
      <c r="HJ93" s="238"/>
    </row>
    <row r="94" spans="1:246" s="239" customFormat="1" ht="67.5" customHeight="1" x14ac:dyDescent="0.25">
      <c r="A94" s="220"/>
      <c r="B94" s="242" t="s">
        <v>71</v>
      </c>
      <c r="C94" s="243" t="s">
        <v>72</v>
      </c>
      <c r="D94" s="240" t="s">
        <v>73</v>
      </c>
      <c r="E94" s="81" t="s">
        <v>50</v>
      </c>
      <c r="F94" s="241"/>
      <c r="G94" s="81" t="s">
        <v>51</v>
      </c>
      <c r="H94" s="223"/>
      <c r="I94" s="224" t="s">
        <v>74</v>
      </c>
      <c r="J94" s="225">
        <v>3</v>
      </c>
      <c r="K94" s="226" t="s">
        <v>75</v>
      </c>
      <c r="L94" s="227">
        <v>11</v>
      </c>
      <c r="M94" s="225"/>
      <c r="N94" s="461"/>
      <c r="O94" s="461"/>
      <c r="P94" s="245">
        <v>0</v>
      </c>
      <c r="Q94" s="245">
        <v>18</v>
      </c>
      <c r="R94" s="455"/>
      <c r="S94" s="246"/>
      <c r="T94" s="231" t="s">
        <v>1229</v>
      </c>
      <c r="U94" s="232" t="s">
        <v>1231</v>
      </c>
      <c r="V94" s="233">
        <v>1</v>
      </c>
      <c r="W94" s="245" t="s">
        <v>54</v>
      </c>
      <c r="X94" s="234" t="s">
        <v>55</v>
      </c>
      <c r="Y94" s="245" t="s">
        <v>76</v>
      </c>
      <c r="Z94" s="235">
        <v>1</v>
      </c>
      <c r="AA94" s="44" t="s">
        <v>57</v>
      </c>
      <c r="AB94" s="44" t="s">
        <v>55</v>
      </c>
      <c r="AC94" s="247" t="s">
        <v>76</v>
      </c>
      <c r="AD94" s="231" t="s">
        <v>1240</v>
      </c>
      <c r="AE94" s="232" t="str">
        <f t="shared" si="0"/>
        <v>100% CT écrit 1h30 Célène</v>
      </c>
      <c r="AF94" s="233">
        <v>1</v>
      </c>
      <c r="AG94" s="234" t="s">
        <v>57</v>
      </c>
      <c r="AH94" s="234" t="s">
        <v>55</v>
      </c>
      <c r="AI94" s="245" t="s">
        <v>76</v>
      </c>
      <c r="AJ94" s="235">
        <v>1</v>
      </c>
      <c r="AK94" s="44" t="s">
        <v>57</v>
      </c>
      <c r="AL94" s="44" t="s">
        <v>55</v>
      </c>
      <c r="AM94" s="245" t="s">
        <v>76</v>
      </c>
      <c r="AN94" s="237" t="s">
        <v>77</v>
      </c>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238"/>
      <c r="DM94" s="238"/>
      <c r="DN94" s="238"/>
      <c r="DO94" s="238"/>
      <c r="DP94" s="238"/>
      <c r="DQ94" s="238"/>
      <c r="DR94" s="238"/>
      <c r="DS94" s="238"/>
      <c r="DT94" s="238"/>
      <c r="DU94" s="238"/>
      <c r="DV94" s="238"/>
      <c r="DW94" s="238"/>
      <c r="DX94" s="238"/>
      <c r="DY94" s="238"/>
      <c r="DZ94" s="238"/>
      <c r="EA94" s="238"/>
      <c r="EB94" s="238"/>
      <c r="EC94" s="238"/>
      <c r="ED94" s="238"/>
      <c r="EE94" s="238"/>
      <c r="EF94" s="238"/>
      <c r="EG94" s="238"/>
      <c r="EH94" s="238"/>
      <c r="EI94" s="238"/>
      <c r="EJ94" s="238"/>
      <c r="EK94" s="238"/>
      <c r="EL94" s="238"/>
      <c r="EM94" s="238"/>
      <c r="EN94" s="238"/>
      <c r="EO94" s="238"/>
      <c r="EP94" s="238"/>
      <c r="EQ94" s="238"/>
      <c r="ER94" s="238"/>
      <c r="ES94" s="238"/>
      <c r="ET94" s="238"/>
      <c r="EU94" s="238"/>
      <c r="EV94" s="238"/>
      <c r="EW94" s="238"/>
      <c r="EX94" s="238"/>
      <c r="EY94" s="238"/>
      <c r="EZ94" s="238"/>
      <c r="FA94" s="238"/>
      <c r="FB94" s="238"/>
      <c r="FC94" s="238"/>
      <c r="FD94" s="238"/>
      <c r="FE94" s="238"/>
      <c r="FF94" s="238"/>
      <c r="FG94" s="238"/>
      <c r="FH94" s="238"/>
      <c r="FI94" s="238"/>
      <c r="FJ94" s="238"/>
      <c r="FK94" s="238"/>
      <c r="FL94" s="238"/>
      <c r="FM94" s="238"/>
      <c r="FN94" s="238"/>
      <c r="FO94" s="238"/>
      <c r="FP94" s="238"/>
      <c r="FQ94" s="238"/>
      <c r="FR94" s="238"/>
      <c r="FS94" s="238"/>
      <c r="FT94" s="238"/>
      <c r="FU94" s="238"/>
      <c r="FV94" s="238"/>
      <c r="FW94" s="238"/>
      <c r="FX94" s="238"/>
      <c r="FY94" s="238"/>
      <c r="FZ94" s="238"/>
      <c r="GA94" s="238"/>
      <c r="GB94" s="238"/>
      <c r="GC94" s="238"/>
      <c r="GD94" s="238"/>
      <c r="GE94" s="238"/>
      <c r="GF94" s="238"/>
      <c r="GG94" s="238"/>
      <c r="GH94" s="238"/>
      <c r="GI94" s="238"/>
      <c r="GJ94" s="238"/>
      <c r="GK94" s="238"/>
      <c r="GL94" s="238"/>
      <c r="GM94" s="238"/>
      <c r="GN94" s="238"/>
      <c r="GO94" s="238"/>
      <c r="GP94" s="238"/>
      <c r="GQ94" s="238"/>
      <c r="GR94" s="238"/>
      <c r="GS94" s="238"/>
      <c r="GT94" s="238"/>
      <c r="GU94" s="238"/>
      <c r="GV94" s="238"/>
      <c r="GW94" s="238"/>
      <c r="GX94" s="238"/>
      <c r="GY94" s="238"/>
      <c r="GZ94" s="238"/>
      <c r="HA94" s="238"/>
      <c r="HB94" s="238"/>
      <c r="HC94" s="238"/>
      <c r="HD94" s="238"/>
      <c r="HE94" s="238"/>
      <c r="HF94" s="238"/>
      <c r="HG94" s="238"/>
      <c r="HH94" s="238"/>
      <c r="HI94" s="238"/>
      <c r="HJ94" s="238"/>
    </row>
    <row r="95" spans="1:246" s="239" customFormat="1" ht="67.5" customHeight="1" x14ac:dyDescent="0.25">
      <c r="A95" s="220"/>
      <c r="B95" s="220" t="s">
        <v>78</v>
      </c>
      <c r="C95" s="221" t="s">
        <v>79</v>
      </c>
      <c r="D95" s="240" t="s">
        <v>80</v>
      </c>
      <c r="E95" s="81" t="s">
        <v>50</v>
      </c>
      <c r="F95" s="241"/>
      <c r="G95" s="81" t="s">
        <v>51</v>
      </c>
      <c r="H95" s="223"/>
      <c r="I95" s="224" t="s">
        <v>74</v>
      </c>
      <c r="J95" s="225">
        <v>3</v>
      </c>
      <c r="K95" s="226" t="s">
        <v>81</v>
      </c>
      <c r="L95" s="227">
        <v>11</v>
      </c>
      <c r="M95" s="225"/>
      <c r="N95" s="228"/>
      <c r="O95" s="228"/>
      <c r="P95" s="754">
        <v>0</v>
      </c>
      <c r="Q95" s="754">
        <v>24</v>
      </c>
      <c r="R95" s="229"/>
      <c r="S95" s="230"/>
      <c r="T95" s="231" t="s">
        <v>1229</v>
      </c>
      <c r="U95" s="232" t="s">
        <v>1232</v>
      </c>
      <c r="V95" s="233">
        <v>1</v>
      </c>
      <c r="W95" s="234" t="s">
        <v>54</v>
      </c>
      <c r="X95" s="234" t="s">
        <v>55</v>
      </c>
      <c r="Y95" s="234" t="s">
        <v>82</v>
      </c>
      <c r="Z95" s="235">
        <v>1</v>
      </c>
      <c r="AA95" s="44" t="s">
        <v>57</v>
      </c>
      <c r="AB95" s="44" t="s">
        <v>55</v>
      </c>
      <c r="AC95" s="45" t="s">
        <v>82</v>
      </c>
      <c r="AD95" s="231" t="s">
        <v>1239</v>
      </c>
      <c r="AE95" s="232" t="str">
        <f t="shared" si="0"/>
        <v>100% CT écrit 3h Célène</v>
      </c>
      <c r="AF95" s="233">
        <v>1</v>
      </c>
      <c r="AG95" s="234" t="s">
        <v>57</v>
      </c>
      <c r="AH95" s="234" t="s">
        <v>55</v>
      </c>
      <c r="AI95" s="234" t="s">
        <v>82</v>
      </c>
      <c r="AJ95" s="235">
        <v>1</v>
      </c>
      <c r="AK95" s="44" t="s">
        <v>57</v>
      </c>
      <c r="AL95" s="44" t="s">
        <v>55</v>
      </c>
      <c r="AM95" s="44" t="s">
        <v>82</v>
      </c>
      <c r="AN95" s="237" t="s">
        <v>83</v>
      </c>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238"/>
      <c r="DM95" s="238"/>
      <c r="DN95" s="238"/>
      <c r="DO95" s="238"/>
      <c r="DP95" s="238"/>
      <c r="DQ95" s="238"/>
      <c r="DR95" s="238"/>
      <c r="DS95" s="238"/>
      <c r="DT95" s="238"/>
      <c r="DU95" s="238"/>
      <c r="DV95" s="238"/>
      <c r="DW95" s="238"/>
      <c r="DX95" s="238"/>
      <c r="DY95" s="238"/>
      <c r="DZ95" s="238"/>
      <c r="EA95" s="238"/>
      <c r="EB95" s="238"/>
      <c r="EC95" s="238"/>
      <c r="ED95" s="238"/>
      <c r="EE95" s="238"/>
      <c r="EF95" s="238"/>
      <c r="EG95" s="238"/>
      <c r="EH95" s="238"/>
      <c r="EI95" s="238"/>
      <c r="EJ95" s="238"/>
      <c r="EK95" s="238"/>
      <c r="EL95" s="238"/>
      <c r="EM95" s="238"/>
      <c r="EN95" s="238"/>
      <c r="EO95" s="238"/>
      <c r="EP95" s="238"/>
      <c r="EQ95" s="238"/>
      <c r="ER95" s="238"/>
      <c r="ES95" s="238"/>
      <c r="ET95" s="238"/>
      <c r="EU95" s="238"/>
      <c r="EV95" s="238"/>
      <c r="EW95" s="238"/>
      <c r="EX95" s="238"/>
      <c r="EY95" s="238"/>
      <c r="EZ95" s="238"/>
      <c r="FA95" s="238"/>
      <c r="FB95" s="238"/>
      <c r="FC95" s="238"/>
      <c r="FD95" s="238"/>
      <c r="FE95" s="238"/>
      <c r="FF95" s="238"/>
      <c r="FG95" s="238"/>
      <c r="FH95" s="238"/>
      <c r="FI95" s="238"/>
      <c r="FJ95" s="238"/>
      <c r="FK95" s="238"/>
      <c r="FL95" s="238"/>
      <c r="FM95" s="238"/>
      <c r="FN95" s="238"/>
      <c r="FO95" s="238"/>
      <c r="FP95" s="238"/>
      <c r="FQ95" s="238"/>
      <c r="FR95" s="238"/>
      <c r="FS95" s="238"/>
      <c r="FT95" s="238"/>
      <c r="FU95" s="238"/>
      <c r="FV95" s="238"/>
      <c r="FW95" s="238"/>
      <c r="FX95" s="238"/>
      <c r="FY95" s="238"/>
      <c r="FZ95" s="238"/>
      <c r="GA95" s="238"/>
      <c r="GB95" s="238"/>
      <c r="GC95" s="238"/>
      <c r="GD95" s="238"/>
      <c r="GE95" s="238"/>
      <c r="GF95" s="238"/>
      <c r="GG95" s="238"/>
      <c r="GH95" s="238"/>
      <c r="GI95" s="238"/>
      <c r="GJ95" s="238"/>
      <c r="GK95" s="238"/>
      <c r="GL95" s="238"/>
      <c r="GM95" s="238"/>
      <c r="GN95" s="238"/>
      <c r="GO95" s="238"/>
      <c r="GP95" s="238"/>
      <c r="GQ95" s="238"/>
      <c r="GR95" s="238"/>
      <c r="GS95" s="238"/>
      <c r="GT95" s="238"/>
      <c r="GU95" s="238"/>
      <c r="GV95" s="238"/>
      <c r="GW95" s="238"/>
      <c r="GX95" s="238"/>
      <c r="GY95" s="238"/>
      <c r="GZ95" s="238"/>
      <c r="HA95" s="238"/>
      <c r="HB95" s="238"/>
      <c r="HC95" s="238"/>
      <c r="HD95" s="238"/>
      <c r="HE95" s="238"/>
      <c r="HF95" s="238"/>
      <c r="HG95" s="238"/>
      <c r="HH95" s="238"/>
      <c r="HI95" s="238"/>
      <c r="HJ95" s="238"/>
    </row>
    <row r="96" spans="1:246" x14ac:dyDescent="0.25">
      <c r="A96" s="202"/>
      <c r="B96" s="202"/>
      <c r="C96" s="203" t="s">
        <v>84</v>
      </c>
      <c r="D96" s="204"/>
      <c r="E96" s="206"/>
      <c r="F96" s="206"/>
      <c r="G96" s="207"/>
      <c r="H96" s="208"/>
      <c r="I96" s="209"/>
      <c r="J96" s="209"/>
      <c r="K96" s="210"/>
      <c r="L96" s="210"/>
      <c r="M96" s="248"/>
      <c r="N96" s="211"/>
      <c r="O96" s="211"/>
      <c r="P96" s="211"/>
      <c r="Q96" s="211"/>
      <c r="R96" s="211"/>
      <c r="S96" s="212"/>
      <c r="T96" s="213"/>
      <c r="U96" s="214"/>
      <c r="V96" s="215"/>
      <c r="W96" s="216"/>
      <c r="X96" s="216"/>
      <c r="Y96" s="216"/>
      <c r="Z96" s="217"/>
      <c r="AA96" s="216"/>
      <c r="AB96" s="216"/>
      <c r="AC96" s="218"/>
      <c r="AD96" s="249"/>
      <c r="AE96" s="250"/>
      <c r="AF96" s="215"/>
      <c r="AG96" s="216"/>
      <c r="AH96" s="216"/>
      <c r="AI96" s="216"/>
      <c r="AJ96" s="217"/>
      <c r="AK96" s="216"/>
      <c r="AL96" s="216"/>
      <c r="AM96" s="216"/>
      <c r="AN96" s="219"/>
      <c r="HK96" s="2"/>
      <c r="HL96" s="2"/>
      <c r="HM96" s="2"/>
      <c r="HN96" s="2"/>
      <c r="HO96" s="2"/>
      <c r="HP96" s="2"/>
      <c r="HQ96" s="2"/>
      <c r="HR96" s="2"/>
      <c r="HS96" s="2"/>
    </row>
    <row r="97" spans="1:246" ht="76.5" x14ac:dyDescent="0.25">
      <c r="A97" s="251"/>
      <c r="B97" s="251" t="s">
        <v>85</v>
      </c>
      <c r="C97" s="3" t="s">
        <v>86</v>
      </c>
      <c r="D97" s="47" t="s">
        <v>87</v>
      </c>
      <c r="E97" s="81" t="s">
        <v>50</v>
      </c>
      <c r="F97" s="48"/>
      <c r="G97" s="81" t="s">
        <v>51</v>
      </c>
      <c r="H97" s="32"/>
      <c r="I97" s="252" t="s">
        <v>74</v>
      </c>
      <c r="J97" s="253">
        <v>3</v>
      </c>
      <c r="K97" s="226" t="s">
        <v>88</v>
      </c>
      <c r="L97" s="254">
        <v>11</v>
      </c>
      <c r="M97" s="253"/>
      <c r="N97" s="754">
        <v>0</v>
      </c>
      <c r="O97" s="754">
        <v>12</v>
      </c>
      <c r="P97" s="754">
        <v>0</v>
      </c>
      <c r="Q97" s="754">
        <v>6</v>
      </c>
      <c r="R97" s="255"/>
      <c r="S97" s="256"/>
      <c r="T97" s="231" t="s">
        <v>1229</v>
      </c>
      <c r="U97" s="232" t="s">
        <v>1230</v>
      </c>
      <c r="V97" s="233">
        <v>1</v>
      </c>
      <c r="W97" s="234" t="s">
        <v>54</v>
      </c>
      <c r="X97" s="257"/>
      <c r="Y97" s="257"/>
      <c r="Z97" s="235">
        <v>1</v>
      </c>
      <c r="AA97" s="44" t="s">
        <v>57</v>
      </c>
      <c r="AB97" s="44" t="s">
        <v>55</v>
      </c>
      <c r="AC97" s="45" t="s">
        <v>82</v>
      </c>
      <c r="AD97" s="231" t="s">
        <v>1230</v>
      </c>
      <c r="AE97" s="232" t="str">
        <f t="shared" si="0"/>
        <v>100% CT Dossier Célène</v>
      </c>
      <c r="AF97" s="233">
        <v>1</v>
      </c>
      <c r="AG97" s="234" t="s">
        <v>57</v>
      </c>
      <c r="AH97" s="234" t="s">
        <v>55</v>
      </c>
      <c r="AI97" s="234" t="s">
        <v>82</v>
      </c>
      <c r="AJ97" s="235">
        <v>1</v>
      </c>
      <c r="AK97" s="44" t="s">
        <v>57</v>
      </c>
      <c r="AL97" s="44" t="s">
        <v>55</v>
      </c>
      <c r="AM97" s="44" t="s">
        <v>82</v>
      </c>
      <c r="AN97" s="258" t="s">
        <v>89</v>
      </c>
    </row>
    <row r="98" spans="1:246" ht="28.5" customHeight="1" x14ac:dyDescent="0.25">
      <c r="A98" s="202" t="s">
        <v>90</v>
      </c>
      <c r="B98" s="202" t="s">
        <v>91</v>
      </c>
      <c r="C98" s="203" t="s">
        <v>92</v>
      </c>
      <c r="D98" s="204"/>
      <c r="E98" s="205" t="s">
        <v>46</v>
      </c>
      <c r="F98" s="206"/>
      <c r="G98" s="207"/>
      <c r="H98" s="208"/>
      <c r="I98" s="209"/>
      <c r="J98" s="209"/>
      <c r="K98" s="210"/>
      <c r="L98" s="210"/>
      <c r="M98" s="248"/>
      <c r="N98" s="211"/>
      <c r="O98" s="211"/>
      <c r="P98" s="211"/>
      <c r="Q98" s="211"/>
      <c r="R98" s="211"/>
      <c r="S98" s="212"/>
      <c r="T98" s="213"/>
      <c r="U98" s="214"/>
      <c r="V98" s="215"/>
      <c r="W98" s="216"/>
      <c r="X98" s="216"/>
      <c r="Y98" s="216"/>
      <c r="Z98" s="217"/>
      <c r="AA98" s="216"/>
      <c r="AB98" s="216"/>
      <c r="AC98" s="218"/>
      <c r="AD98" s="213"/>
      <c r="AE98" s="250"/>
      <c r="AF98" s="215"/>
      <c r="AG98" s="216"/>
      <c r="AH98" s="216"/>
      <c r="AI98" s="216"/>
      <c r="AJ98" s="217"/>
      <c r="AK98" s="216"/>
      <c r="AL98" s="216"/>
      <c r="AM98" s="216"/>
      <c r="AN98" s="219"/>
      <c r="HK98" s="2"/>
      <c r="HL98" s="2"/>
      <c r="HM98" s="2"/>
      <c r="HN98" s="2"/>
      <c r="HO98" s="2"/>
      <c r="HP98" s="2"/>
      <c r="HQ98" s="2"/>
      <c r="HR98" s="2"/>
      <c r="HS98" s="2"/>
    </row>
    <row r="99" spans="1:246" ht="95.25" customHeight="1" x14ac:dyDescent="0.25">
      <c r="A99" s="251"/>
      <c r="B99" s="259" t="s">
        <v>93</v>
      </c>
      <c r="C99" s="260" t="s">
        <v>94</v>
      </c>
      <c r="D99" s="261"/>
      <c r="E99" s="81" t="s">
        <v>50</v>
      </c>
      <c r="F99" s="81"/>
      <c r="G99" s="81" t="s">
        <v>51</v>
      </c>
      <c r="H99" s="80"/>
      <c r="I99" s="262" t="s">
        <v>74</v>
      </c>
      <c r="J99" s="263" t="s">
        <v>74</v>
      </c>
      <c r="K99" s="245" t="s">
        <v>1233</v>
      </c>
      <c r="L99" s="264">
        <v>11</v>
      </c>
      <c r="M99" s="265"/>
      <c r="N99" s="228"/>
      <c r="O99" s="228"/>
      <c r="P99" s="244">
        <v>0</v>
      </c>
      <c r="Q99" s="244">
        <v>12</v>
      </c>
      <c r="R99" s="461"/>
      <c r="S99" s="256"/>
      <c r="T99" s="231" t="s">
        <v>1229</v>
      </c>
      <c r="U99" s="232" t="s">
        <v>1234</v>
      </c>
      <c r="V99" s="266">
        <v>1</v>
      </c>
      <c r="W99" s="267" t="s">
        <v>54</v>
      </c>
      <c r="X99" s="268" t="s">
        <v>55</v>
      </c>
      <c r="Y99" s="268" t="s">
        <v>56</v>
      </c>
      <c r="Z99" s="269">
        <v>1</v>
      </c>
      <c r="AA99" s="270" t="s">
        <v>57</v>
      </c>
      <c r="AB99" s="270" t="s">
        <v>55</v>
      </c>
      <c r="AC99" s="271" t="s">
        <v>56</v>
      </c>
      <c r="AD99" s="231" t="s">
        <v>1241</v>
      </c>
      <c r="AE99" s="232" t="str">
        <f t="shared" si="0"/>
        <v>100% CT écrit 2h Célène</v>
      </c>
      <c r="AF99" s="266">
        <v>1</v>
      </c>
      <c r="AG99" s="267" t="s">
        <v>57</v>
      </c>
      <c r="AH99" s="267" t="s">
        <v>55</v>
      </c>
      <c r="AI99" s="268" t="s">
        <v>56</v>
      </c>
      <c r="AJ99" s="269">
        <v>1</v>
      </c>
      <c r="AK99" s="270" t="s">
        <v>57</v>
      </c>
      <c r="AL99" s="270" t="s">
        <v>55</v>
      </c>
      <c r="AM99" s="268" t="s">
        <v>56</v>
      </c>
      <c r="AN99" s="272"/>
    </row>
    <row r="100" spans="1:246" ht="25.5" x14ac:dyDescent="0.25">
      <c r="A100" s="202" t="s">
        <v>96</v>
      </c>
      <c r="B100" s="202" t="s">
        <v>97</v>
      </c>
      <c r="C100" s="203" t="s">
        <v>98</v>
      </c>
      <c r="D100" s="204"/>
      <c r="E100" s="205" t="s">
        <v>50</v>
      </c>
      <c r="F100" s="206"/>
      <c r="G100" s="207"/>
      <c r="H100" s="208"/>
      <c r="I100" s="273">
        <v>4</v>
      </c>
      <c r="J100" s="273">
        <v>4</v>
      </c>
      <c r="K100" s="210"/>
      <c r="L100" s="210"/>
      <c r="M100" s="248"/>
      <c r="N100" s="211"/>
      <c r="O100" s="211"/>
      <c r="P100" s="211"/>
      <c r="Q100" s="211"/>
      <c r="R100" s="211"/>
      <c r="S100" s="212"/>
      <c r="T100" s="213"/>
      <c r="U100" s="214"/>
      <c r="V100" s="215"/>
      <c r="W100" s="216"/>
      <c r="X100" s="216"/>
      <c r="Y100" s="216"/>
      <c r="Z100" s="217"/>
      <c r="AA100" s="216"/>
      <c r="AB100" s="216"/>
      <c r="AC100" s="218"/>
      <c r="AD100" s="213"/>
      <c r="AE100" s="250"/>
      <c r="AF100" s="215"/>
      <c r="AG100" s="216"/>
      <c r="AH100" s="216"/>
      <c r="AI100" s="216"/>
      <c r="AJ100" s="217"/>
      <c r="AK100" s="216"/>
      <c r="AL100" s="216"/>
      <c r="AM100" s="216"/>
      <c r="AN100" s="219"/>
      <c r="HK100" s="2"/>
      <c r="HL100" s="2"/>
      <c r="HM100" s="2"/>
      <c r="HN100" s="2"/>
      <c r="HO100" s="2"/>
      <c r="HP100" s="2"/>
      <c r="HQ100" s="2"/>
      <c r="HR100" s="2"/>
      <c r="HS100" s="2"/>
    </row>
    <row r="101" spans="1:246" ht="63.75" x14ac:dyDescent="0.25">
      <c r="A101" s="251"/>
      <c r="B101" s="259" t="s">
        <v>99</v>
      </c>
      <c r="C101" s="274" t="s">
        <v>100</v>
      </c>
      <c r="D101" s="240" t="s">
        <v>101</v>
      </c>
      <c r="E101" s="30" t="s">
        <v>102</v>
      </c>
      <c r="F101" s="30"/>
      <c r="G101" s="81" t="s">
        <v>51</v>
      </c>
      <c r="H101" s="37"/>
      <c r="I101" s="275"/>
      <c r="J101" s="227">
        <v>0</v>
      </c>
      <c r="K101" s="245" t="s">
        <v>103</v>
      </c>
      <c r="L101" s="227">
        <v>11</v>
      </c>
      <c r="M101" s="225"/>
      <c r="N101" s="228"/>
      <c r="O101" s="228"/>
      <c r="P101" s="244">
        <v>15</v>
      </c>
      <c r="Q101" s="461"/>
      <c r="R101" s="461"/>
      <c r="S101" s="276"/>
      <c r="T101" s="231" t="s">
        <v>1229</v>
      </c>
      <c r="U101" s="232" t="s">
        <v>1240</v>
      </c>
      <c r="V101" s="233">
        <v>1</v>
      </c>
      <c r="W101" s="234" t="s">
        <v>54</v>
      </c>
      <c r="X101" s="234" t="s">
        <v>55</v>
      </c>
      <c r="Y101" s="245" t="s">
        <v>76</v>
      </c>
      <c r="Z101" s="235">
        <v>1</v>
      </c>
      <c r="AA101" s="44" t="s">
        <v>57</v>
      </c>
      <c r="AB101" s="44" t="s">
        <v>55</v>
      </c>
      <c r="AC101" s="45" t="s">
        <v>76</v>
      </c>
      <c r="AD101" s="231" t="s">
        <v>1240</v>
      </c>
      <c r="AE101" s="232" t="str">
        <f t="shared" si="0"/>
        <v>100% CT écrit 1h30 Célène</v>
      </c>
      <c r="AF101" s="233">
        <v>1</v>
      </c>
      <c r="AG101" s="234" t="s">
        <v>57</v>
      </c>
      <c r="AH101" s="234" t="s">
        <v>55</v>
      </c>
      <c r="AI101" s="234" t="s">
        <v>76</v>
      </c>
      <c r="AJ101" s="235">
        <v>1</v>
      </c>
      <c r="AK101" s="44" t="s">
        <v>57</v>
      </c>
      <c r="AL101" s="44" t="s">
        <v>55</v>
      </c>
      <c r="AM101" s="44" t="s">
        <v>76</v>
      </c>
      <c r="AN101" s="237" t="s">
        <v>104</v>
      </c>
    </row>
    <row r="102" spans="1:246" ht="38.25" x14ac:dyDescent="0.25">
      <c r="A102" s="251"/>
      <c r="B102" s="259" t="s">
        <v>105</v>
      </c>
      <c r="C102" s="274" t="s">
        <v>106</v>
      </c>
      <c r="D102" s="240" t="s">
        <v>107</v>
      </c>
      <c r="E102" s="30" t="s">
        <v>102</v>
      </c>
      <c r="F102" s="30"/>
      <c r="G102" s="81" t="s">
        <v>51</v>
      </c>
      <c r="H102" s="37"/>
      <c r="I102" s="277"/>
      <c r="J102" s="224" t="s">
        <v>108</v>
      </c>
      <c r="K102" s="226" t="s">
        <v>109</v>
      </c>
      <c r="L102" s="224" t="s">
        <v>110</v>
      </c>
      <c r="M102" s="278"/>
      <c r="N102" s="228"/>
      <c r="O102" s="228"/>
      <c r="P102" s="244">
        <v>15</v>
      </c>
      <c r="Q102" s="461"/>
      <c r="R102" s="461"/>
      <c r="S102" s="276"/>
      <c r="T102" s="231" t="s">
        <v>1229</v>
      </c>
      <c r="U102" s="232" t="s">
        <v>1230</v>
      </c>
      <c r="V102" s="2633">
        <v>1</v>
      </c>
      <c r="W102" s="245" t="s">
        <v>54</v>
      </c>
      <c r="X102" s="234" t="s">
        <v>55</v>
      </c>
      <c r="Y102" s="245" t="s">
        <v>76</v>
      </c>
      <c r="Z102" s="235">
        <v>1</v>
      </c>
      <c r="AA102" s="44" t="s">
        <v>57</v>
      </c>
      <c r="AB102" s="44" t="s">
        <v>55</v>
      </c>
      <c r="AC102" s="45" t="s">
        <v>82</v>
      </c>
      <c r="AD102" s="231" t="s">
        <v>1230</v>
      </c>
      <c r="AE102" s="232" t="str">
        <f t="shared" si="0"/>
        <v>100% CT Dossier Célène</v>
      </c>
      <c r="AF102" s="233">
        <v>1</v>
      </c>
      <c r="AG102" s="234" t="s">
        <v>57</v>
      </c>
      <c r="AH102" s="234" t="s">
        <v>55</v>
      </c>
      <c r="AI102" s="234" t="s">
        <v>82</v>
      </c>
      <c r="AJ102" s="235">
        <v>1</v>
      </c>
      <c r="AK102" s="44" t="s">
        <v>57</v>
      </c>
      <c r="AL102" s="44" t="s">
        <v>55</v>
      </c>
      <c r="AM102" s="44" t="s">
        <v>82</v>
      </c>
      <c r="AN102" s="237" t="s">
        <v>114</v>
      </c>
    </row>
    <row r="103" spans="1:246" ht="28.5" customHeight="1" x14ac:dyDescent="0.25">
      <c r="A103" s="202" t="s">
        <v>115</v>
      </c>
      <c r="B103" s="202" t="s">
        <v>116</v>
      </c>
      <c r="C103" s="203" t="s">
        <v>117</v>
      </c>
      <c r="D103" s="204"/>
      <c r="E103" s="206" t="s">
        <v>118</v>
      </c>
      <c r="F103" s="206"/>
      <c r="G103" s="207"/>
      <c r="H103" s="208" t="s">
        <v>119</v>
      </c>
      <c r="I103" s="279" t="s">
        <v>52</v>
      </c>
      <c r="J103" s="279">
        <v>2</v>
      </c>
      <c r="K103" s="210"/>
      <c r="L103" s="210"/>
      <c r="M103" s="248"/>
      <c r="N103" s="211"/>
      <c r="O103" s="211"/>
      <c r="P103" s="211"/>
      <c r="Q103" s="211"/>
      <c r="R103" s="211"/>
      <c r="S103" s="212"/>
      <c r="T103" s="213"/>
      <c r="U103" s="214"/>
      <c r="V103" s="215"/>
      <c r="W103" s="216"/>
      <c r="X103" s="216"/>
      <c r="Y103" s="216"/>
      <c r="Z103" s="217"/>
      <c r="AA103" s="216"/>
      <c r="AB103" s="216"/>
      <c r="AC103" s="218"/>
      <c r="AD103" s="249"/>
      <c r="AE103" s="250"/>
      <c r="AF103" s="215"/>
      <c r="AG103" s="216"/>
      <c r="AH103" s="216"/>
      <c r="AI103" s="216"/>
      <c r="AJ103" s="217"/>
      <c r="AK103" s="216"/>
      <c r="AL103" s="216"/>
      <c r="AM103" s="216"/>
      <c r="AN103" s="219"/>
      <c r="HK103" s="2"/>
      <c r="HL103" s="2"/>
      <c r="HM103" s="2"/>
      <c r="HN103" s="2"/>
      <c r="HO103" s="2"/>
      <c r="HP103" s="2"/>
      <c r="HQ103" s="2"/>
      <c r="HR103" s="2"/>
      <c r="HS103" s="2"/>
    </row>
    <row r="104" spans="1:246" s="296" customFormat="1" ht="84.75" customHeight="1" x14ac:dyDescent="0.25">
      <c r="A104" s="280"/>
      <c r="B104" s="280" t="s">
        <v>120</v>
      </c>
      <c r="C104" s="281" t="s">
        <v>121</v>
      </c>
      <c r="D104" s="282" t="s">
        <v>122</v>
      </c>
      <c r="E104" s="283" t="s">
        <v>30</v>
      </c>
      <c r="F104" s="284" t="s">
        <v>123</v>
      </c>
      <c r="G104" s="81" t="s">
        <v>124</v>
      </c>
      <c r="H104" s="285"/>
      <c r="I104" s="282">
        <v>2</v>
      </c>
      <c r="J104" s="282">
        <v>2</v>
      </c>
      <c r="K104" s="286" t="s">
        <v>125</v>
      </c>
      <c r="L104" s="286">
        <v>12</v>
      </c>
      <c r="M104" s="287"/>
      <c r="N104" s="288"/>
      <c r="O104" s="288"/>
      <c r="P104" s="288">
        <v>18</v>
      </c>
      <c r="Q104" s="288"/>
      <c r="R104" s="288"/>
      <c r="S104" s="289"/>
      <c r="T104" s="231" t="s">
        <v>1314</v>
      </c>
      <c r="U104" s="232" t="s">
        <v>1315</v>
      </c>
      <c r="V104" s="290">
        <v>1</v>
      </c>
      <c r="W104" s="291" t="s">
        <v>54</v>
      </c>
      <c r="X104" s="291" t="s">
        <v>126</v>
      </c>
      <c r="Y104" s="291" t="s">
        <v>76</v>
      </c>
      <c r="Z104" s="292">
        <v>1</v>
      </c>
      <c r="AA104" s="293" t="s">
        <v>57</v>
      </c>
      <c r="AB104" s="293" t="s">
        <v>127</v>
      </c>
      <c r="AC104" s="294" t="s">
        <v>82</v>
      </c>
      <c r="AD104" s="231" t="s">
        <v>1316</v>
      </c>
      <c r="AE104" s="232" t="str">
        <f t="shared" si="0"/>
        <v>100% CT oral à distance 15 min. Contacter enseignant au préalable par téléphone</v>
      </c>
      <c r="AF104" s="290">
        <v>1</v>
      </c>
      <c r="AG104" s="291" t="s">
        <v>57</v>
      </c>
      <c r="AH104" s="291" t="s">
        <v>128</v>
      </c>
      <c r="AI104" s="291" t="s">
        <v>69</v>
      </c>
      <c r="AJ104" s="292">
        <v>1</v>
      </c>
      <c r="AK104" s="293" t="s">
        <v>57</v>
      </c>
      <c r="AL104" s="293" t="s">
        <v>128</v>
      </c>
      <c r="AM104" s="293" t="s">
        <v>69</v>
      </c>
      <c r="AN104" s="237" t="s">
        <v>129</v>
      </c>
      <c r="AO104" s="295"/>
      <c r="AP104" s="295"/>
      <c r="AQ104" s="295"/>
      <c r="AR104" s="295"/>
      <c r="AS104" s="295"/>
      <c r="AT104" s="295"/>
      <c r="AU104" s="295"/>
      <c r="AV104" s="295"/>
      <c r="AW104" s="295"/>
      <c r="AX104" s="295"/>
      <c r="AY104" s="295"/>
      <c r="AZ104" s="295"/>
      <c r="BA104" s="295"/>
      <c r="BB104" s="295"/>
      <c r="BC104" s="295"/>
      <c r="BD104" s="295"/>
      <c r="BE104" s="295"/>
      <c r="BF104" s="295"/>
      <c r="BG104" s="295"/>
      <c r="BH104" s="295"/>
      <c r="BI104" s="295"/>
      <c r="BJ104" s="295"/>
      <c r="BK104" s="295"/>
      <c r="BL104" s="295"/>
      <c r="BM104" s="295"/>
      <c r="BN104" s="295"/>
      <c r="BO104" s="295"/>
      <c r="BP104" s="295"/>
      <c r="BQ104" s="295"/>
      <c r="BR104" s="295"/>
      <c r="BS104" s="295"/>
      <c r="BT104" s="295"/>
      <c r="BU104" s="295"/>
      <c r="BV104" s="295"/>
      <c r="BW104" s="295"/>
      <c r="BX104" s="295"/>
      <c r="BY104" s="295"/>
      <c r="BZ104" s="295"/>
      <c r="CA104" s="295"/>
      <c r="CB104" s="295"/>
      <c r="CC104" s="295"/>
      <c r="CD104" s="295"/>
      <c r="CE104" s="295"/>
      <c r="CF104" s="295"/>
      <c r="CG104" s="295"/>
      <c r="CH104" s="295"/>
      <c r="CI104" s="295"/>
      <c r="CJ104" s="295"/>
      <c r="CK104" s="295"/>
      <c r="CL104" s="295"/>
      <c r="CM104" s="295"/>
      <c r="CN104" s="295"/>
      <c r="CO104" s="295"/>
      <c r="CP104" s="295"/>
      <c r="CQ104" s="295"/>
      <c r="CR104" s="295"/>
      <c r="CS104" s="295"/>
      <c r="CT104" s="295"/>
      <c r="CU104" s="295"/>
      <c r="CV104" s="295"/>
      <c r="CW104" s="295"/>
      <c r="CX104" s="295"/>
      <c r="CY104" s="295"/>
      <c r="CZ104" s="295"/>
      <c r="DA104" s="295"/>
      <c r="DB104" s="295"/>
      <c r="DC104" s="295"/>
      <c r="DD104" s="295"/>
      <c r="DE104" s="295"/>
      <c r="DF104" s="295"/>
      <c r="DG104" s="295"/>
      <c r="DH104" s="295"/>
      <c r="DI104" s="295"/>
      <c r="DJ104" s="295"/>
      <c r="DK104" s="295"/>
      <c r="DL104" s="295"/>
      <c r="DM104" s="295"/>
      <c r="DN104" s="295"/>
      <c r="DO104" s="295"/>
      <c r="DP104" s="295"/>
      <c r="DQ104" s="295"/>
      <c r="DR104" s="295"/>
      <c r="DS104" s="295"/>
      <c r="DT104" s="295"/>
      <c r="DU104" s="295"/>
      <c r="DV104" s="295"/>
      <c r="DW104" s="295"/>
      <c r="DX104" s="295"/>
      <c r="DY104" s="295"/>
      <c r="DZ104" s="295"/>
      <c r="EA104" s="295"/>
      <c r="EB104" s="295"/>
      <c r="EC104" s="295"/>
      <c r="ED104" s="295"/>
      <c r="EE104" s="295"/>
      <c r="EF104" s="295"/>
      <c r="EG104" s="295"/>
      <c r="EH104" s="295"/>
      <c r="EI104" s="295"/>
      <c r="EJ104" s="295"/>
      <c r="EK104" s="295"/>
      <c r="EL104" s="295"/>
      <c r="EM104" s="295"/>
      <c r="EN104" s="295"/>
      <c r="EO104" s="295"/>
      <c r="EP104" s="295"/>
      <c r="EQ104" s="295"/>
      <c r="ER104" s="295"/>
      <c r="ES104" s="295"/>
      <c r="ET104" s="295"/>
      <c r="EU104" s="295"/>
      <c r="EV104" s="295"/>
      <c r="EW104" s="295"/>
      <c r="EX104" s="295"/>
      <c r="EY104" s="295"/>
      <c r="EZ104" s="295"/>
      <c r="FA104" s="295"/>
      <c r="FB104" s="295"/>
      <c r="FC104" s="295"/>
      <c r="FD104" s="295"/>
      <c r="FE104" s="295"/>
      <c r="FF104" s="295"/>
      <c r="FG104" s="295"/>
      <c r="FH104" s="295"/>
      <c r="FI104" s="295"/>
      <c r="FJ104" s="295"/>
      <c r="FK104" s="295"/>
      <c r="FL104" s="295"/>
      <c r="FM104" s="295"/>
      <c r="FN104" s="295"/>
      <c r="FO104" s="295"/>
      <c r="FP104" s="295"/>
      <c r="FQ104" s="295"/>
      <c r="FR104" s="295"/>
      <c r="FS104" s="295"/>
      <c r="FT104" s="295"/>
      <c r="FU104" s="295"/>
      <c r="FV104" s="295"/>
      <c r="FW104" s="295"/>
      <c r="FX104" s="295"/>
      <c r="FY104" s="295"/>
      <c r="FZ104" s="295"/>
      <c r="GA104" s="295"/>
      <c r="GB104" s="295"/>
      <c r="GC104" s="295"/>
      <c r="GD104" s="295"/>
      <c r="GE104" s="295"/>
      <c r="GF104" s="295"/>
      <c r="GG104" s="295"/>
      <c r="GH104" s="295"/>
      <c r="GI104" s="295"/>
      <c r="GJ104" s="295"/>
      <c r="GK104" s="295"/>
      <c r="GL104" s="295"/>
      <c r="GM104" s="295"/>
      <c r="GN104" s="295"/>
      <c r="GO104" s="295"/>
      <c r="GP104" s="295"/>
      <c r="GQ104" s="295"/>
      <c r="GR104" s="295"/>
      <c r="GS104" s="295"/>
      <c r="GT104" s="295"/>
      <c r="GU104" s="295"/>
      <c r="GV104" s="295"/>
      <c r="GW104" s="295"/>
      <c r="GX104" s="295"/>
      <c r="GY104" s="295"/>
      <c r="GZ104" s="295"/>
      <c r="HA104" s="295"/>
      <c r="HB104" s="295"/>
      <c r="HC104" s="295"/>
      <c r="HD104" s="295"/>
      <c r="HE104" s="295"/>
      <c r="HF104" s="295"/>
      <c r="HG104" s="295"/>
      <c r="HH104" s="295"/>
      <c r="HI104" s="295"/>
      <c r="HJ104" s="295"/>
      <c r="HK104" s="295"/>
      <c r="HL104" s="295"/>
      <c r="HM104" s="295"/>
      <c r="HN104" s="295"/>
      <c r="HO104" s="295"/>
      <c r="HP104" s="295"/>
      <c r="HQ104" s="295"/>
      <c r="HR104" s="295"/>
      <c r="HS104" s="295"/>
    </row>
    <row r="105" spans="1:246" s="296" customFormat="1" ht="84.75" customHeight="1" x14ac:dyDescent="0.25">
      <c r="A105" s="280"/>
      <c r="B105" s="280" t="s">
        <v>130</v>
      </c>
      <c r="C105" s="281" t="s">
        <v>131</v>
      </c>
      <c r="D105" s="282" t="s">
        <v>132</v>
      </c>
      <c r="E105" s="283" t="s">
        <v>30</v>
      </c>
      <c r="F105" s="284" t="s">
        <v>123</v>
      </c>
      <c r="G105" s="81" t="s">
        <v>51</v>
      </c>
      <c r="H105" s="285"/>
      <c r="I105" s="282">
        <v>2</v>
      </c>
      <c r="J105" s="282">
        <v>2</v>
      </c>
      <c r="K105" s="286" t="s">
        <v>133</v>
      </c>
      <c r="L105" s="286">
        <v>14</v>
      </c>
      <c r="M105" s="287">
        <v>6</v>
      </c>
      <c r="N105" s="288"/>
      <c r="O105" s="288"/>
      <c r="P105" s="288">
        <v>18</v>
      </c>
      <c r="Q105" s="288"/>
      <c r="R105" s="288"/>
      <c r="S105" s="289"/>
      <c r="T105" s="231" t="s">
        <v>1140</v>
      </c>
      <c r="U105" s="232" t="s">
        <v>1141</v>
      </c>
      <c r="V105" s="290">
        <v>1</v>
      </c>
      <c r="W105" s="291" t="s">
        <v>54</v>
      </c>
      <c r="X105" s="291" t="s">
        <v>126</v>
      </c>
      <c r="Y105" s="291" t="s">
        <v>134</v>
      </c>
      <c r="Z105" s="292">
        <v>1</v>
      </c>
      <c r="AA105" s="293" t="s">
        <v>57</v>
      </c>
      <c r="AB105" s="293" t="s">
        <v>127</v>
      </c>
      <c r="AC105" s="294" t="s">
        <v>82</v>
      </c>
      <c r="AD105" s="231" t="s">
        <v>1141</v>
      </c>
      <c r="AE105" s="232" t="str">
        <f t="shared" si="0"/>
        <v>100% CT oral à distance</v>
      </c>
      <c r="AF105" s="290">
        <v>1</v>
      </c>
      <c r="AG105" s="291" t="s">
        <v>57</v>
      </c>
      <c r="AH105" s="291" t="s">
        <v>127</v>
      </c>
      <c r="AI105" s="291" t="s">
        <v>82</v>
      </c>
      <c r="AJ105" s="292">
        <v>1</v>
      </c>
      <c r="AK105" s="293" t="s">
        <v>57</v>
      </c>
      <c r="AL105" s="293" t="s">
        <v>127</v>
      </c>
      <c r="AM105" s="293" t="s">
        <v>82</v>
      </c>
      <c r="AN105" s="237" t="s">
        <v>135</v>
      </c>
      <c r="AO105" s="295"/>
      <c r="AP105" s="295"/>
      <c r="AQ105" s="295"/>
      <c r="AR105" s="295"/>
      <c r="AS105" s="295"/>
      <c r="AT105" s="295"/>
      <c r="AU105" s="295"/>
      <c r="AV105" s="295"/>
      <c r="AW105" s="295"/>
      <c r="AX105" s="295"/>
      <c r="AY105" s="295"/>
      <c r="AZ105" s="295"/>
      <c r="BA105" s="295"/>
      <c r="BB105" s="295"/>
      <c r="BC105" s="295"/>
      <c r="BD105" s="295"/>
      <c r="BE105" s="295"/>
      <c r="BF105" s="295"/>
      <c r="BG105" s="295"/>
      <c r="BH105" s="295"/>
      <c r="BI105" s="295"/>
      <c r="BJ105" s="295"/>
      <c r="BK105" s="295"/>
      <c r="BL105" s="295"/>
      <c r="BM105" s="295"/>
      <c r="BN105" s="295"/>
      <c r="BO105" s="295"/>
      <c r="BP105" s="295"/>
      <c r="BQ105" s="295"/>
      <c r="BR105" s="295"/>
      <c r="BS105" s="295"/>
      <c r="BT105" s="295"/>
      <c r="BU105" s="295"/>
      <c r="BV105" s="295"/>
      <c r="BW105" s="295"/>
      <c r="BX105" s="295"/>
      <c r="BY105" s="295"/>
      <c r="BZ105" s="295"/>
      <c r="CA105" s="295"/>
      <c r="CB105" s="295"/>
      <c r="CC105" s="295"/>
      <c r="CD105" s="295"/>
      <c r="CE105" s="295"/>
      <c r="CF105" s="295"/>
      <c r="CG105" s="295"/>
      <c r="CH105" s="295"/>
      <c r="CI105" s="295"/>
      <c r="CJ105" s="295"/>
      <c r="CK105" s="295"/>
      <c r="CL105" s="295"/>
      <c r="CM105" s="295"/>
      <c r="CN105" s="295"/>
      <c r="CO105" s="295"/>
      <c r="CP105" s="295"/>
      <c r="CQ105" s="295"/>
      <c r="CR105" s="295"/>
      <c r="CS105" s="295"/>
      <c r="CT105" s="295"/>
      <c r="CU105" s="295"/>
      <c r="CV105" s="295"/>
      <c r="CW105" s="295"/>
      <c r="CX105" s="295"/>
      <c r="CY105" s="295"/>
      <c r="CZ105" s="295"/>
      <c r="DA105" s="295"/>
      <c r="DB105" s="295"/>
      <c r="DC105" s="295"/>
      <c r="DD105" s="295"/>
      <c r="DE105" s="295"/>
      <c r="DF105" s="295"/>
      <c r="DG105" s="295"/>
      <c r="DH105" s="295"/>
      <c r="DI105" s="295"/>
      <c r="DJ105" s="295"/>
      <c r="DK105" s="295"/>
      <c r="DL105" s="295"/>
      <c r="DM105" s="295"/>
      <c r="DN105" s="295"/>
      <c r="DO105" s="295"/>
      <c r="DP105" s="295"/>
      <c r="DQ105" s="295"/>
      <c r="DR105" s="295"/>
      <c r="DS105" s="295"/>
      <c r="DT105" s="295"/>
      <c r="DU105" s="295"/>
      <c r="DV105" s="295"/>
      <c r="DW105" s="295"/>
      <c r="DX105" s="295"/>
      <c r="DY105" s="295"/>
      <c r="DZ105" s="295"/>
      <c r="EA105" s="295"/>
      <c r="EB105" s="295"/>
      <c r="EC105" s="295"/>
      <c r="ED105" s="295"/>
      <c r="EE105" s="295"/>
      <c r="EF105" s="295"/>
      <c r="EG105" s="295"/>
      <c r="EH105" s="295"/>
      <c r="EI105" s="295"/>
      <c r="EJ105" s="295"/>
      <c r="EK105" s="295"/>
      <c r="EL105" s="295"/>
      <c r="EM105" s="295"/>
      <c r="EN105" s="295"/>
      <c r="EO105" s="295"/>
      <c r="EP105" s="295"/>
      <c r="EQ105" s="295"/>
      <c r="ER105" s="295"/>
      <c r="ES105" s="295"/>
      <c r="ET105" s="295"/>
      <c r="EU105" s="295"/>
      <c r="EV105" s="295"/>
      <c r="EW105" s="295"/>
      <c r="EX105" s="295"/>
      <c r="EY105" s="295"/>
      <c r="EZ105" s="295"/>
      <c r="FA105" s="295"/>
      <c r="FB105" s="295"/>
      <c r="FC105" s="295"/>
      <c r="FD105" s="295"/>
      <c r="FE105" s="295"/>
      <c r="FF105" s="295"/>
      <c r="FG105" s="295"/>
      <c r="FH105" s="295"/>
      <c r="FI105" s="295"/>
      <c r="FJ105" s="295"/>
      <c r="FK105" s="295"/>
      <c r="FL105" s="295"/>
      <c r="FM105" s="295"/>
      <c r="FN105" s="295"/>
      <c r="FO105" s="295"/>
      <c r="FP105" s="295"/>
      <c r="FQ105" s="295"/>
      <c r="FR105" s="295"/>
      <c r="FS105" s="295"/>
      <c r="FT105" s="295"/>
      <c r="FU105" s="295"/>
      <c r="FV105" s="295"/>
      <c r="FW105" s="295"/>
      <c r="FX105" s="295"/>
      <c r="FY105" s="295"/>
      <c r="FZ105" s="295"/>
      <c r="GA105" s="295"/>
      <c r="GB105" s="295"/>
      <c r="GC105" s="295"/>
      <c r="GD105" s="295"/>
      <c r="GE105" s="295"/>
      <c r="GF105" s="295"/>
      <c r="GG105" s="295"/>
      <c r="GH105" s="295"/>
      <c r="GI105" s="295"/>
      <c r="GJ105" s="295"/>
      <c r="GK105" s="295"/>
      <c r="GL105" s="295"/>
      <c r="GM105" s="295"/>
      <c r="GN105" s="295"/>
      <c r="GO105" s="295"/>
      <c r="GP105" s="295"/>
      <c r="GQ105" s="295"/>
      <c r="GR105" s="295"/>
      <c r="GS105" s="295"/>
      <c r="GT105" s="295"/>
      <c r="GU105" s="295"/>
      <c r="GV105" s="295"/>
      <c r="GW105" s="295"/>
      <c r="GX105" s="295"/>
      <c r="GY105" s="295"/>
      <c r="GZ105" s="295"/>
      <c r="HA105" s="295"/>
      <c r="HB105" s="295"/>
      <c r="HC105" s="295"/>
      <c r="HD105" s="295"/>
      <c r="HE105" s="295"/>
      <c r="HF105" s="295"/>
      <c r="HG105" s="295"/>
      <c r="HH105" s="295"/>
      <c r="HI105" s="295"/>
      <c r="HJ105" s="295"/>
      <c r="HK105" s="295"/>
      <c r="HL105" s="295"/>
      <c r="HM105" s="295"/>
      <c r="HN105" s="295"/>
      <c r="HO105" s="295"/>
      <c r="HP105" s="295"/>
      <c r="HQ105" s="295"/>
      <c r="HR105" s="295"/>
      <c r="HS105" s="295"/>
    </row>
    <row r="106" spans="1:246" s="239" customFormat="1" ht="84.75" customHeight="1" x14ac:dyDescent="0.25">
      <c r="A106" s="297"/>
      <c r="B106" s="297" t="s">
        <v>136</v>
      </c>
      <c r="C106" s="298" t="s">
        <v>137</v>
      </c>
      <c r="D106" s="132"/>
      <c r="E106" s="241" t="s">
        <v>50</v>
      </c>
      <c r="F106" s="299" t="s">
        <v>138</v>
      </c>
      <c r="G106" s="300" t="s">
        <v>51</v>
      </c>
      <c r="H106" s="301"/>
      <c r="I106" s="302" t="s">
        <v>52</v>
      </c>
      <c r="J106" s="303">
        <v>2</v>
      </c>
      <c r="K106" s="304" t="s">
        <v>139</v>
      </c>
      <c r="L106" s="304" t="str">
        <f>"09"</f>
        <v>09</v>
      </c>
      <c r="M106" s="305"/>
      <c r="N106" s="306"/>
      <c r="O106" s="306"/>
      <c r="P106" s="307">
        <v>15</v>
      </c>
      <c r="Q106" s="307"/>
      <c r="R106" s="307"/>
      <c r="S106" s="308"/>
      <c r="T106" s="231" t="s">
        <v>1142</v>
      </c>
      <c r="U106" s="232" t="s">
        <v>1143</v>
      </c>
      <c r="V106" s="233">
        <v>1</v>
      </c>
      <c r="W106" s="234" t="s">
        <v>54</v>
      </c>
      <c r="X106" s="234" t="s">
        <v>140</v>
      </c>
      <c r="Y106" s="234" t="s">
        <v>134</v>
      </c>
      <c r="Z106" s="235">
        <v>1</v>
      </c>
      <c r="AA106" s="44" t="s">
        <v>57</v>
      </c>
      <c r="AB106" s="44" t="s">
        <v>55</v>
      </c>
      <c r="AC106" s="45" t="s">
        <v>82</v>
      </c>
      <c r="AD106" s="231" t="s">
        <v>1143</v>
      </c>
      <c r="AE106" s="232" t="str">
        <f t="shared" si="0"/>
        <v xml:space="preserve">100% CT Devoir maison </v>
      </c>
      <c r="AF106" s="233">
        <v>1</v>
      </c>
      <c r="AG106" s="234" t="s">
        <v>57</v>
      </c>
      <c r="AH106" s="234" t="s">
        <v>55</v>
      </c>
      <c r="AI106" s="234" t="s">
        <v>82</v>
      </c>
      <c r="AJ106" s="235">
        <v>1</v>
      </c>
      <c r="AK106" s="44" t="s">
        <v>57</v>
      </c>
      <c r="AL106" s="44" t="s">
        <v>55</v>
      </c>
      <c r="AM106" s="44" t="s">
        <v>82</v>
      </c>
      <c r="AN106" s="237"/>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238"/>
      <c r="DM106" s="238"/>
      <c r="DN106" s="238"/>
      <c r="DO106" s="238"/>
      <c r="DP106" s="238"/>
      <c r="DQ106" s="238"/>
      <c r="DR106" s="238"/>
      <c r="DS106" s="238"/>
      <c r="DT106" s="238"/>
      <c r="DU106" s="238"/>
      <c r="DV106" s="238"/>
      <c r="DW106" s="238"/>
      <c r="DX106" s="238"/>
      <c r="DY106" s="238"/>
      <c r="DZ106" s="238"/>
      <c r="EA106" s="238"/>
      <c r="EB106" s="238"/>
      <c r="EC106" s="238"/>
      <c r="ED106" s="238"/>
      <c r="EE106" s="238"/>
      <c r="EF106" s="238"/>
      <c r="EG106" s="238"/>
      <c r="EH106" s="238"/>
      <c r="EI106" s="238"/>
      <c r="EJ106" s="238"/>
      <c r="EK106" s="238"/>
      <c r="EL106" s="238"/>
      <c r="EM106" s="238"/>
      <c r="EN106" s="238"/>
      <c r="EO106" s="238"/>
      <c r="EP106" s="238"/>
      <c r="EQ106" s="238"/>
      <c r="ER106" s="238"/>
      <c r="ES106" s="238"/>
      <c r="ET106" s="238"/>
      <c r="EU106" s="238"/>
      <c r="EV106" s="238"/>
      <c r="EW106" s="238"/>
      <c r="EX106" s="238"/>
      <c r="EY106" s="238"/>
      <c r="EZ106" s="238"/>
      <c r="FA106" s="238"/>
      <c r="FB106" s="238"/>
      <c r="FC106" s="238"/>
      <c r="FD106" s="238"/>
      <c r="FE106" s="238"/>
      <c r="FF106" s="238"/>
      <c r="FG106" s="238"/>
      <c r="FH106" s="238"/>
      <c r="FI106" s="238"/>
      <c r="FJ106" s="238"/>
      <c r="FK106" s="238"/>
      <c r="FL106" s="238"/>
      <c r="FM106" s="238"/>
      <c r="FN106" s="238"/>
      <c r="FO106" s="238"/>
      <c r="FP106" s="238"/>
      <c r="FQ106" s="238"/>
      <c r="FR106" s="238"/>
      <c r="FS106" s="238"/>
      <c r="FT106" s="238"/>
      <c r="FU106" s="238"/>
      <c r="FV106" s="238"/>
      <c r="FW106" s="238"/>
      <c r="FX106" s="238"/>
      <c r="FY106" s="238"/>
      <c r="FZ106" s="238"/>
      <c r="GA106" s="238"/>
      <c r="GB106" s="238"/>
      <c r="GC106" s="238"/>
      <c r="GD106" s="238"/>
      <c r="GE106" s="238"/>
      <c r="GF106" s="238"/>
      <c r="GG106" s="238"/>
      <c r="GH106" s="238"/>
      <c r="GI106" s="238"/>
      <c r="GJ106" s="238"/>
      <c r="GK106" s="238"/>
      <c r="GL106" s="238"/>
      <c r="GM106" s="238"/>
      <c r="GN106" s="238"/>
      <c r="GO106" s="238"/>
      <c r="GP106" s="238"/>
      <c r="GQ106" s="238"/>
      <c r="GR106" s="238"/>
      <c r="GS106" s="238"/>
      <c r="GT106" s="238"/>
      <c r="GU106" s="238"/>
      <c r="GV106" s="238"/>
      <c r="GW106" s="238"/>
      <c r="GX106" s="238"/>
      <c r="GY106" s="238"/>
      <c r="GZ106" s="238"/>
      <c r="HA106" s="238"/>
      <c r="HB106" s="238"/>
      <c r="HC106" s="238"/>
      <c r="HD106" s="238"/>
      <c r="HE106" s="238"/>
      <c r="HF106" s="238"/>
      <c r="HG106" s="238"/>
      <c r="HH106" s="238"/>
      <c r="HI106" s="238"/>
      <c r="HJ106" s="238"/>
    </row>
    <row r="107" spans="1:246" ht="30.75" customHeight="1" x14ac:dyDescent="0.25">
      <c r="A107" s="309" t="s">
        <v>141</v>
      </c>
      <c r="B107" s="309" t="s">
        <v>142</v>
      </c>
      <c r="C107" s="310" t="s">
        <v>143</v>
      </c>
      <c r="D107" s="25"/>
      <c r="E107" s="14" t="s">
        <v>144</v>
      </c>
      <c r="F107" s="14"/>
      <c r="G107" s="311"/>
      <c r="H107" s="11"/>
      <c r="I107" s="312">
        <v>6</v>
      </c>
      <c r="J107" s="313" t="s">
        <v>145</v>
      </c>
      <c r="K107" s="313"/>
      <c r="L107" s="313"/>
      <c r="M107" s="314"/>
      <c r="N107" s="315"/>
      <c r="O107" s="315"/>
      <c r="P107" s="315"/>
      <c r="Q107" s="315"/>
      <c r="R107" s="315"/>
      <c r="S107" s="316"/>
      <c r="T107" s="317"/>
      <c r="U107" s="318"/>
      <c r="V107" s="319"/>
      <c r="W107" s="320"/>
      <c r="X107" s="321"/>
      <c r="Y107" s="322"/>
      <c r="Z107" s="321"/>
      <c r="AA107" s="321"/>
      <c r="AB107" s="321"/>
      <c r="AC107" s="323"/>
      <c r="AD107" s="324"/>
      <c r="AE107" s="325"/>
      <c r="AF107" s="322"/>
      <c r="AG107" s="321"/>
      <c r="AH107" s="321"/>
      <c r="AI107" s="321"/>
      <c r="AJ107" s="321"/>
      <c r="AK107" s="321"/>
      <c r="AL107" s="321"/>
      <c r="AM107" s="321"/>
      <c r="AN107" s="326"/>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row>
    <row r="108" spans="1:246" s="239" customFormat="1" ht="114.75" x14ac:dyDescent="0.25">
      <c r="A108" s="307"/>
      <c r="B108" s="307" t="s">
        <v>146</v>
      </c>
      <c r="C108" s="327" t="s">
        <v>147</v>
      </c>
      <c r="D108" s="282" t="s">
        <v>148</v>
      </c>
      <c r="E108" s="30" t="s">
        <v>149</v>
      </c>
      <c r="F108" s="328" t="s">
        <v>150</v>
      </c>
      <c r="G108" s="30" t="s">
        <v>151</v>
      </c>
      <c r="H108" s="30"/>
      <c r="I108" s="30" t="s">
        <v>74</v>
      </c>
      <c r="J108" s="30" t="s">
        <v>74</v>
      </c>
      <c r="K108" s="329" t="s">
        <v>152</v>
      </c>
      <c r="L108" s="329">
        <v>70</v>
      </c>
      <c r="M108" s="330">
        <v>79</v>
      </c>
      <c r="N108" s="286">
        <v>20</v>
      </c>
      <c r="O108" s="286"/>
      <c r="P108" s="286"/>
      <c r="Q108" s="286"/>
      <c r="R108" s="286"/>
      <c r="S108" s="256"/>
      <c r="T108" s="231" t="s">
        <v>1277</v>
      </c>
      <c r="U108" s="232" t="s">
        <v>1278</v>
      </c>
      <c r="V108" s="290">
        <v>1</v>
      </c>
      <c r="W108" s="331" t="s">
        <v>54</v>
      </c>
      <c r="X108" s="331" t="s">
        <v>127</v>
      </c>
      <c r="Y108" s="332"/>
      <c r="Z108" s="333">
        <v>1</v>
      </c>
      <c r="AA108" s="293" t="s">
        <v>57</v>
      </c>
      <c r="AB108" s="293" t="s">
        <v>127</v>
      </c>
      <c r="AC108" s="294" t="s">
        <v>76</v>
      </c>
      <c r="AD108" s="334" t="s">
        <v>1279</v>
      </c>
      <c r="AE108" s="232" t="str">
        <f t="shared" si="0"/>
        <v xml:space="preserve">100% CT DM dépôt CELENE devoir-PDF </v>
      </c>
      <c r="AF108" s="335">
        <v>1</v>
      </c>
      <c r="AG108" s="291" t="s">
        <v>57</v>
      </c>
      <c r="AH108" s="291" t="s">
        <v>127</v>
      </c>
      <c r="AI108" s="291" t="s">
        <v>76</v>
      </c>
      <c r="AJ108" s="333">
        <v>1</v>
      </c>
      <c r="AK108" s="293" t="s">
        <v>57</v>
      </c>
      <c r="AL108" s="293" t="s">
        <v>127</v>
      </c>
      <c r="AM108" s="293" t="s">
        <v>76</v>
      </c>
      <c r="AN108" s="336" t="s">
        <v>153</v>
      </c>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238"/>
      <c r="DM108" s="238"/>
      <c r="DN108" s="238"/>
      <c r="DO108" s="238"/>
      <c r="DP108" s="238"/>
      <c r="DQ108" s="238"/>
      <c r="DR108" s="238"/>
      <c r="DS108" s="238"/>
      <c r="DT108" s="238"/>
      <c r="DU108" s="238"/>
      <c r="DV108" s="238"/>
      <c r="DW108" s="238"/>
      <c r="DX108" s="238"/>
      <c r="DY108" s="238"/>
      <c r="DZ108" s="238"/>
      <c r="EA108" s="238"/>
      <c r="EB108" s="238"/>
      <c r="EC108" s="238"/>
      <c r="ED108" s="238"/>
      <c r="EE108" s="238"/>
      <c r="EF108" s="238"/>
      <c r="EG108" s="238"/>
      <c r="EH108" s="238"/>
      <c r="EI108" s="238"/>
      <c r="EJ108" s="238"/>
      <c r="EK108" s="238"/>
      <c r="EL108" s="238"/>
      <c r="EM108" s="238"/>
      <c r="EN108" s="238"/>
      <c r="EO108" s="238"/>
      <c r="EP108" s="238"/>
      <c r="EQ108" s="238"/>
      <c r="ER108" s="238"/>
      <c r="ES108" s="238"/>
      <c r="ET108" s="238"/>
      <c r="EU108" s="238"/>
      <c r="EV108" s="238"/>
      <c r="EW108" s="238"/>
      <c r="EX108" s="238"/>
      <c r="EY108" s="238"/>
      <c r="EZ108" s="238"/>
      <c r="FA108" s="238"/>
      <c r="FB108" s="238"/>
      <c r="FC108" s="238"/>
      <c r="FD108" s="238"/>
      <c r="FE108" s="238"/>
      <c r="FF108" s="238"/>
      <c r="FG108" s="238"/>
      <c r="FH108" s="238"/>
      <c r="FI108" s="238"/>
      <c r="FJ108" s="238"/>
      <c r="FK108" s="238"/>
      <c r="FL108" s="238"/>
      <c r="FM108" s="238"/>
      <c r="FN108" s="238"/>
      <c r="FO108" s="238"/>
      <c r="FP108" s="238"/>
      <c r="FQ108" s="238"/>
      <c r="FR108" s="238"/>
      <c r="FS108" s="238"/>
      <c r="FT108" s="238"/>
      <c r="FU108" s="238"/>
      <c r="FV108" s="238"/>
      <c r="FW108" s="238"/>
      <c r="FX108" s="238"/>
      <c r="FY108" s="238"/>
      <c r="FZ108" s="238"/>
      <c r="GA108" s="238"/>
      <c r="GB108" s="238"/>
      <c r="GC108" s="238"/>
      <c r="GD108" s="238"/>
      <c r="GE108" s="238"/>
      <c r="GF108" s="238"/>
      <c r="GG108" s="238"/>
      <c r="GH108" s="238"/>
      <c r="GI108" s="238"/>
      <c r="GJ108" s="238"/>
      <c r="GK108" s="238"/>
      <c r="GL108" s="238"/>
      <c r="GM108" s="238"/>
      <c r="GN108" s="238"/>
      <c r="GO108" s="238"/>
      <c r="GP108" s="238"/>
      <c r="GQ108" s="238"/>
      <c r="GR108" s="238"/>
      <c r="GS108" s="238"/>
      <c r="GT108" s="238"/>
      <c r="GU108" s="238"/>
      <c r="GV108" s="238"/>
      <c r="GW108" s="238"/>
      <c r="GX108" s="238"/>
      <c r="GY108" s="238"/>
      <c r="GZ108" s="238"/>
      <c r="HA108" s="238"/>
      <c r="HB108" s="238"/>
      <c r="HC108" s="238"/>
      <c r="HD108" s="238"/>
      <c r="HE108" s="238"/>
      <c r="HF108" s="238"/>
      <c r="HG108" s="238"/>
      <c r="HH108" s="238"/>
      <c r="HI108" s="238"/>
      <c r="HJ108" s="238"/>
    </row>
    <row r="109" spans="1:246" s="342" customFormat="1" ht="51" x14ac:dyDescent="0.25">
      <c r="A109" s="220"/>
      <c r="B109" s="220" t="s">
        <v>154</v>
      </c>
      <c r="C109" s="337" t="s">
        <v>155</v>
      </c>
      <c r="D109" s="47" t="s">
        <v>156</v>
      </c>
      <c r="E109" s="241" t="s">
        <v>149</v>
      </c>
      <c r="F109" s="241" t="s">
        <v>157</v>
      </c>
      <c r="G109" s="338" t="s">
        <v>51</v>
      </c>
      <c r="H109" s="339"/>
      <c r="I109" s="224" t="s">
        <v>74</v>
      </c>
      <c r="J109" s="225">
        <v>3</v>
      </c>
      <c r="K109" s="226" t="s">
        <v>158</v>
      </c>
      <c r="L109" s="227">
        <v>11</v>
      </c>
      <c r="M109" s="225"/>
      <c r="N109" s="228"/>
      <c r="O109" s="228"/>
      <c r="P109" s="229">
        <v>18</v>
      </c>
      <c r="Q109" s="229"/>
      <c r="R109" s="229"/>
      <c r="S109" s="230"/>
      <c r="T109" s="231" t="s">
        <v>1229</v>
      </c>
      <c r="U109" s="232" t="s">
        <v>1235</v>
      </c>
      <c r="V109" s="233">
        <v>1</v>
      </c>
      <c r="W109" s="234" t="s">
        <v>54</v>
      </c>
      <c r="X109" s="234" t="s">
        <v>55</v>
      </c>
      <c r="Y109" s="234" t="s">
        <v>56</v>
      </c>
      <c r="Z109" s="235">
        <v>1</v>
      </c>
      <c r="AA109" s="44" t="s">
        <v>57</v>
      </c>
      <c r="AB109" s="44" t="s">
        <v>55</v>
      </c>
      <c r="AC109" s="45" t="s">
        <v>76</v>
      </c>
      <c r="AD109" s="231" t="s">
        <v>1235</v>
      </c>
      <c r="AE109" s="232" t="str">
        <f t="shared" si="0"/>
        <v>100% CT Dossier</v>
      </c>
      <c r="AF109" s="233">
        <v>1</v>
      </c>
      <c r="AG109" s="234" t="s">
        <v>57</v>
      </c>
      <c r="AH109" s="234" t="s">
        <v>55</v>
      </c>
      <c r="AI109" s="234" t="s">
        <v>76</v>
      </c>
      <c r="AJ109" s="235">
        <v>1</v>
      </c>
      <c r="AK109" s="44" t="s">
        <v>57</v>
      </c>
      <c r="AL109" s="44" t="s">
        <v>55</v>
      </c>
      <c r="AM109" s="44" t="s">
        <v>76</v>
      </c>
      <c r="AN109" s="237" t="s">
        <v>159</v>
      </c>
      <c r="AO109" s="340"/>
      <c r="AP109" s="340"/>
      <c r="AQ109" s="340"/>
      <c r="AR109" s="340"/>
      <c r="AS109" s="340"/>
      <c r="AT109" s="340"/>
      <c r="AU109" s="340"/>
      <c r="AV109" s="340"/>
      <c r="AW109" s="340"/>
      <c r="AX109" s="340"/>
      <c r="AY109" s="340"/>
      <c r="AZ109" s="340"/>
      <c r="BA109" s="340"/>
      <c r="BB109" s="340"/>
      <c r="BC109" s="340"/>
      <c r="BD109" s="340"/>
      <c r="BE109" s="340"/>
      <c r="BF109" s="340"/>
      <c r="BG109" s="340"/>
      <c r="BH109" s="340"/>
      <c r="BI109" s="340"/>
      <c r="BJ109" s="340"/>
      <c r="BK109" s="340"/>
      <c r="BL109" s="340"/>
      <c r="BM109" s="340"/>
      <c r="BN109" s="340"/>
      <c r="BO109" s="340"/>
      <c r="BP109" s="340"/>
      <c r="BQ109" s="340"/>
      <c r="BR109" s="340"/>
      <c r="BS109" s="340"/>
      <c r="BT109" s="340"/>
      <c r="BU109" s="340"/>
      <c r="BV109" s="340"/>
      <c r="BW109" s="340"/>
      <c r="BX109" s="340"/>
      <c r="BY109" s="340"/>
      <c r="BZ109" s="340"/>
      <c r="CA109" s="340"/>
      <c r="CB109" s="340"/>
      <c r="CC109" s="340"/>
      <c r="CD109" s="340"/>
      <c r="CE109" s="340"/>
      <c r="CF109" s="340"/>
      <c r="CG109" s="340"/>
      <c r="CH109" s="340"/>
      <c r="CI109" s="340"/>
      <c r="CJ109" s="340"/>
      <c r="CK109" s="340"/>
      <c r="CL109" s="340"/>
      <c r="CM109" s="340"/>
      <c r="CN109" s="340"/>
      <c r="CO109" s="340"/>
      <c r="CP109" s="340"/>
      <c r="CQ109" s="340"/>
      <c r="CR109" s="340"/>
      <c r="CS109" s="340"/>
      <c r="CT109" s="340"/>
      <c r="CU109" s="340"/>
      <c r="CV109" s="340"/>
      <c r="CW109" s="340"/>
      <c r="CX109" s="340"/>
      <c r="CY109" s="340"/>
      <c r="CZ109" s="340"/>
      <c r="DA109" s="340"/>
      <c r="DB109" s="340"/>
      <c r="DC109" s="340"/>
      <c r="DD109" s="340"/>
      <c r="DE109" s="340"/>
      <c r="DF109" s="340"/>
      <c r="DG109" s="340"/>
      <c r="DH109" s="340"/>
      <c r="DI109" s="340"/>
      <c r="DJ109" s="340"/>
      <c r="DK109" s="340"/>
      <c r="DL109" s="341"/>
      <c r="DM109" s="341"/>
      <c r="DN109" s="341"/>
      <c r="DO109" s="341"/>
      <c r="DP109" s="341"/>
      <c r="DQ109" s="341"/>
      <c r="DR109" s="341"/>
      <c r="DS109" s="341"/>
      <c r="DT109" s="341"/>
      <c r="DU109" s="341"/>
      <c r="DV109" s="341"/>
      <c r="DW109" s="341"/>
      <c r="DX109" s="341"/>
      <c r="DY109" s="341"/>
      <c r="DZ109" s="341"/>
      <c r="EA109" s="341"/>
      <c r="EB109" s="341"/>
      <c r="EC109" s="341"/>
      <c r="ED109" s="341"/>
      <c r="EE109" s="341"/>
      <c r="EF109" s="341"/>
      <c r="EG109" s="341"/>
      <c r="EH109" s="341"/>
      <c r="EI109" s="341"/>
      <c r="EJ109" s="341"/>
      <c r="EK109" s="341"/>
      <c r="EL109" s="341"/>
      <c r="EM109" s="341"/>
      <c r="EN109" s="341"/>
      <c r="EO109" s="341"/>
      <c r="EP109" s="341"/>
      <c r="EQ109" s="341"/>
      <c r="ER109" s="341"/>
      <c r="ES109" s="341"/>
      <c r="ET109" s="341"/>
      <c r="EU109" s="341"/>
      <c r="EV109" s="341"/>
      <c r="EW109" s="341"/>
      <c r="EX109" s="341"/>
      <c r="EY109" s="341"/>
      <c r="EZ109" s="341"/>
      <c r="FA109" s="341"/>
      <c r="FB109" s="341"/>
      <c r="FC109" s="341"/>
      <c r="FD109" s="341"/>
      <c r="FE109" s="341"/>
      <c r="FF109" s="341"/>
      <c r="FG109" s="341"/>
      <c r="FH109" s="341"/>
      <c r="FI109" s="341"/>
      <c r="FJ109" s="341"/>
      <c r="FK109" s="341"/>
      <c r="FL109" s="341"/>
      <c r="FM109" s="341"/>
      <c r="FN109" s="341"/>
      <c r="FO109" s="341"/>
      <c r="FP109" s="341"/>
      <c r="FQ109" s="341"/>
      <c r="FR109" s="341"/>
      <c r="FS109" s="341"/>
      <c r="FT109" s="341"/>
      <c r="FU109" s="341"/>
      <c r="FV109" s="341"/>
      <c r="FW109" s="341"/>
      <c r="FX109" s="341"/>
      <c r="FY109" s="341"/>
      <c r="FZ109" s="341"/>
      <c r="GA109" s="341"/>
      <c r="GB109" s="341"/>
      <c r="GC109" s="341"/>
      <c r="GD109" s="341"/>
      <c r="GE109" s="341"/>
      <c r="GF109" s="341"/>
      <c r="GG109" s="341"/>
      <c r="GH109" s="341"/>
      <c r="GI109" s="341"/>
      <c r="GJ109" s="341"/>
      <c r="GK109" s="341"/>
      <c r="GL109" s="341"/>
      <c r="GM109" s="341"/>
      <c r="GN109" s="341"/>
      <c r="GO109" s="341"/>
      <c r="GP109" s="341"/>
      <c r="GQ109" s="341"/>
      <c r="GR109" s="341"/>
      <c r="GS109" s="341"/>
      <c r="GT109" s="341"/>
      <c r="GU109" s="341"/>
      <c r="GV109" s="341"/>
      <c r="GW109" s="341"/>
      <c r="GX109" s="341"/>
      <c r="GY109" s="341"/>
      <c r="GZ109" s="341"/>
      <c r="HA109" s="341"/>
      <c r="HB109" s="341"/>
      <c r="HC109" s="341"/>
      <c r="HD109" s="341"/>
      <c r="HE109" s="341"/>
      <c r="HF109" s="341"/>
      <c r="HG109" s="341"/>
      <c r="HH109" s="341"/>
      <c r="HI109" s="341"/>
      <c r="HJ109" s="341"/>
    </row>
    <row r="110" spans="1:246" ht="30.75" customHeight="1" x14ac:dyDescent="0.25">
      <c r="A110" s="309" t="s">
        <v>160</v>
      </c>
      <c r="B110" s="309" t="s">
        <v>161</v>
      </c>
      <c r="C110" s="310" t="s">
        <v>162</v>
      </c>
      <c r="D110" s="343"/>
      <c r="E110" s="344" t="s">
        <v>144</v>
      </c>
      <c r="F110" s="344"/>
      <c r="G110" s="345"/>
      <c r="H110" s="346"/>
      <c r="I110" s="347">
        <v>6</v>
      </c>
      <c r="J110" s="348" t="s">
        <v>145</v>
      </c>
      <c r="K110" s="348"/>
      <c r="L110" s="348"/>
      <c r="M110" s="349"/>
      <c r="N110" s="350"/>
      <c r="O110" s="350"/>
      <c r="P110" s="350"/>
      <c r="Q110" s="350"/>
      <c r="R110" s="350"/>
      <c r="S110" s="351"/>
      <c r="T110" s="317"/>
      <c r="U110" s="318"/>
      <c r="V110" s="352"/>
      <c r="W110" s="320"/>
      <c r="X110" s="353"/>
      <c r="Y110" s="354"/>
      <c r="Z110" s="353"/>
      <c r="AA110" s="353"/>
      <c r="AB110" s="353"/>
      <c r="AC110" s="355"/>
      <c r="AD110" s="324"/>
      <c r="AE110" s="325"/>
      <c r="AF110" s="354"/>
      <c r="AG110" s="353"/>
      <c r="AH110" s="353"/>
      <c r="AI110" s="353"/>
      <c r="AJ110" s="353"/>
      <c r="AK110" s="353"/>
      <c r="AL110" s="353"/>
      <c r="AM110" s="353"/>
      <c r="AN110" s="356"/>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row>
    <row r="111" spans="1:246" s="239" customFormat="1" ht="76.5" x14ac:dyDescent="0.25">
      <c r="A111" s="357"/>
      <c r="B111" s="358" t="s">
        <v>163</v>
      </c>
      <c r="C111" s="359" t="s">
        <v>164</v>
      </c>
      <c r="D111" s="360"/>
      <c r="E111" s="361" t="s">
        <v>149</v>
      </c>
      <c r="F111" s="361" t="s">
        <v>165</v>
      </c>
      <c r="G111" s="362" t="s">
        <v>124</v>
      </c>
      <c r="H111" s="363"/>
      <c r="I111" s="224" t="s">
        <v>74</v>
      </c>
      <c r="J111" s="364">
        <v>3</v>
      </c>
      <c r="K111" s="227" t="s">
        <v>166</v>
      </c>
      <c r="L111" s="227" t="str">
        <f>"06"</f>
        <v>06</v>
      </c>
      <c r="M111" s="364"/>
      <c r="N111" s="280">
        <v>12</v>
      </c>
      <c r="O111" s="280"/>
      <c r="P111" s="280">
        <v>12</v>
      </c>
      <c r="Q111" s="280"/>
      <c r="R111" s="280"/>
      <c r="S111" s="365"/>
      <c r="T111" s="231" t="s">
        <v>1264</v>
      </c>
      <c r="U111" s="232" t="s">
        <v>1265</v>
      </c>
      <c r="V111" s="366">
        <v>1</v>
      </c>
      <c r="W111" s="234" t="s">
        <v>54</v>
      </c>
      <c r="X111" s="234" t="s">
        <v>55</v>
      </c>
      <c r="Y111" s="234" t="s">
        <v>76</v>
      </c>
      <c r="Z111" s="235">
        <v>1</v>
      </c>
      <c r="AA111" s="44" t="s">
        <v>57</v>
      </c>
      <c r="AB111" s="44" t="s">
        <v>55</v>
      </c>
      <c r="AC111" s="367" t="s">
        <v>76</v>
      </c>
      <c r="AD111" s="231" t="s">
        <v>1265</v>
      </c>
      <c r="AE111" s="232" t="str">
        <f t="shared" si="0"/>
        <v>100 % CT, devoir temps limité 2h</v>
      </c>
      <c r="AF111" s="366">
        <v>1</v>
      </c>
      <c r="AG111" s="234" t="s">
        <v>57</v>
      </c>
      <c r="AH111" s="234" t="s">
        <v>55</v>
      </c>
      <c r="AI111" s="234" t="s">
        <v>76</v>
      </c>
      <c r="AJ111" s="235">
        <v>1</v>
      </c>
      <c r="AK111" s="44" t="s">
        <v>57</v>
      </c>
      <c r="AL111" s="44" t="s">
        <v>55</v>
      </c>
      <c r="AM111" s="44" t="s">
        <v>76</v>
      </c>
      <c r="AN111" s="237" t="s">
        <v>167</v>
      </c>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238"/>
      <c r="DM111" s="238"/>
      <c r="DN111" s="238"/>
      <c r="DO111" s="238"/>
      <c r="DP111" s="238"/>
      <c r="DQ111" s="238"/>
      <c r="DR111" s="238"/>
      <c r="DS111" s="238"/>
      <c r="DT111" s="238"/>
      <c r="DU111" s="238"/>
      <c r="DV111" s="238"/>
      <c r="DW111" s="238"/>
      <c r="DX111" s="238"/>
      <c r="DY111" s="238"/>
      <c r="DZ111" s="238"/>
      <c r="EA111" s="238"/>
      <c r="EB111" s="238"/>
      <c r="EC111" s="238"/>
      <c r="ED111" s="238"/>
      <c r="EE111" s="238"/>
      <c r="EF111" s="238"/>
      <c r="EG111" s="238"/>
      <c r="EH111" s="238"/>
      <c r="EI111" s="238"/>
      <c r="EJ111" s="238"/>
      <c r="EK111" s="238"/>
      <c r="EL111" s="238"/>
      <c r="EM111" s="238"/>
      <c r="EN111" s="238"/>
      <c r="EO111" s="238"/>
      <c r="EP111" s="238"/>
      <c r="EQ111" s="238"/>
      <c r="ER111" s="238"/>
      <c r="ES111" s="238"/>
      <c r="ET111" s="238"/>
      <c r="EU111" s="238"/>
      <c r="EV111" s="238"/>
      <c r="EW111" s="238"/>
      <c r="EX111" s="238"/>
      <c r="EY111" s="238"/>
      <c r="EZ111" s="238"/>
      <c r="FA111" s="238"/>
      <c r="FB111" s="238"/>
      <c r="FC111" s="238"/>
      <c r="FD111" s="238"/>
      <c r="FE111" s="238"/>
      <c r="FF111" s="238"/>
      <c r="FG111" s="238"/>
      <c r="FH111" s="238"/>
      <c r="FI111" s="238"/>
      <c r="FJ111" s="238"/>
      <c r="FK111" s="238"/>
      <c r="FL111" s="238"/>
      <c r="FM111" s="238"/>
      <c r="FN111" s="238"/>
      <c r="FO111" s="238"/>
      <c r="FP111" s="238"/>
      <c r="FQ111" s="238"/>
      <c r="FR111" s="238"/>
      <c r="FS111" s="238"/>
      <c r="FT111" s="238"/>
      <c r="FU111" s="238"/>
      <c r="FV111" s="238"/>
      <c r="FW111" s="238"/>
      <c r="FX111" s="238"/>
      <c r="FY111" s="238"/>
      <c r="FZ111" s="238"/>
      <c r="GA111" s="238"/>
      <c r="GB111" s="238"/>
      <c r="GC111" s="238"/>
      <c r="GD111" s="238"/>
      <c r="GE111" s="238"/>
      <c r="GF111" s="238"/>
      <c r="GG111" s="238"/>
      <c r="GH111" s="238"/>
      <c r="GI111" s="238"/>
      <c r="GJ111" s="238"/>
      <c r="GK111" s="238"/>
      <c r="GL111" s="238"/>
      <c r="GM111" s="238"/>
      <c r="GN111" s="238"/>
      <c r="GO111" s="238"/>
      <c r="GP111" s="238"/>
      <c r="GQ111" s="238"/>
      <c r="GR111" s="238"/>
      <c r="GS111" s="238"/>
      <c r="GT111" s="238"/>
      <c r="GU111" s="238"/>
      <c r="GV111" s="238"/>
      <c r="GW111" s="238"/>
      <c r="GX111" s="238"/>
      <c r="GY111" s="238"/>
      <c r="GZ111" s="238"/>
      <c r="HA111" s="238"/>
      <c r="HB111" s="238"/>
      <c r="HC111" s="238"/>
      <c r="HD111" s="238"/>
      <c r="HE111" s="238"/>
      <c r="HF111" s="238"/>
      <c r="HG111" s="238"/>
      <c r="HH111" s="238"/>
      <c r="HI111" s="238"/>
      <c r="HJ111" s="238"/>
    </row>
    <row r="112" spans="1:246" s="201" customFormat="1" ht="54.75" customHeight="1" x14ac:dyDescent="0.2">
      <c r="A112" s="220"/>
      <c r="B112" s="368" t="s">
        <v>168</v>
      </c>
      <c r="C112" s="369" t="s">
        <v>169</v>
      </c>
      <c r="D112" s="360"/>
      <c r="E112" s="361" t="s">
        <v>149</v>
      </c>
      <c r="F112" s="361" t="s">
        <v>170</v>
      </c>
      <c r="G112" s="362" t="s">
        <v>124</v>
      </c>
      <c r="H112" s="363"/>
      <c r="I112" s="370" t="s">
        <v>74</v>
      </c>
      <c r="J112" s="371">
        <v>3</v>
      </c>
      <c r="K112" s="372" t="s">
        <v>171</v>
      </c>
      <c r="L112" s="372" t="s">
        <v>172</v>
      </c>
      <c r="M112" s="371"/>
      <c r="N112" s="373">
        <v>20</v>
      </c>
      <c r="O112" s="373"/>
      <c r="P112" s="373"/>
      <c r="Q112" s="373"/>
      <c r="R112" s="373"/>
      <c r="S112" s="374"/>
      <c r="T112" s="231" t="s">
        <v>1266</v>
      </c>
      <c r="U112" s="232" t="s">
        <v>1266</v>
      </c>
      <c r="V112" s="366">
        <v>1</v>
      </c>
      <c r="W112" s="234" t="s">
        <v>57</v>
      </c>
      <c r="X112" s="234" t="s">
        <v>55</v>
      </c>
      <c r="Y112" s="234" t="s">
        <v>56</v>
      </c>
      <c r="Z112" s="235">
        <v>1</v>
      </c>
      <c r="AA112" s="44" t="s">
        <v>57</v>
      </c>
      <c r="AB112" s="44" t="s">
        <v>55</v>
      </c>
      <c r="AC112" s="367" t="s">
        <v>56</v>
      </c>
      <c r="AD112" s="231" t="s">
        <v>1266</v>
      </c>
      <c r="AE112" s="232" t="str">
        <f t="shared" si="0"/>
        <v>100 % CT écrit QCM sur CELENE ou EVALBOX ou autre logiciel</v>
      </c>
      <c r="AF112" s="366">
        <v>1</v>
      </c>
      <c r="AG112" s="234" t="s">
        <v>57</v>
      </c>
      <c r="AH112" s="234" t="s">
        <v>55</v>
      </c>
      <c r="AI112" s="234" t="s">
        <v>56</v>
      </c>
      <c r="AJ112" s="235">
        <v>1</v>
      </c>
      <c r="AK112" s="44" t="s">
        <v>57</v>
      </c>
      <c r="AL112" s="44" t="s">
        <v>55</v>
      </c>
      <c r="AM112" s="44" t="s">
        <v>56</v>
      </c>
      <c r="AN112" s="237" t="s">
        <v>173</v>
      </c>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238"/>
      <c r="DM112" s="238"/>
      <c r="DN112" s="238"/>
      <c r="DO112" s="238"/>
      <c r="DP112" s="238"/>
      <c r="DQ112" s="238"/>
      <c r="DR112" s="238"/>
      <c r="DS112" s="238"/>
      <c r="DT112" s="238"/>
      <c r="DU112" s="238"/>
      <c r="DV112" s="238"/>
      <c r="DW112" s="238"/>
      <c r="DX112" s="238"/>
      <c r="DY112" s="238"/>
      <c r="DZ112" s="238"/>
      <c r="EA112" s="238"/>
      <c r="EB112" s="238"/>
      <c r="EC112" s="238"/>
      <c r="ED112" s="238"/>
      <c r="EE112" s="238"/>
      <c r="EF112" s="238"/>
      <c r="EG112" s="238"/>
      <c r="EH112" s="238"/>
      <c r="EI112" s="238"/>
      <c r="EJ112" s="238"/>
      <c r="EK112" s="238"/>
      <c r="EL112" s="238"/>
      <c r="EM112" s="238"/>
      <c r="EN112" s="238"/>
      <c r="EO112" s="238"/>
      <c r="EP112" s="238"/>
      <c r="EQ112" s="238"/>
      <c r="ER112" s="238"/>
      <c r="ES112" s="238"/>
      <c r="ET112" s="238"/>
      <c r="EU112" s="238"/>
      <c r="EV112" s="238"/>
      <c r="EW112" s="238"/>
      <c r="EX112" s="238"/>
      <c r="EY112" s="238"/>
      <c r="EZ112" s="238"/>
      <c r="FA112" s="238"/>
      <c r="FB112" s="238"/>
      <c r="FC112" s="238"/>
      <c r="FD112" s="238"/>
      <c r="FE112" s="238"/>
      <c r="FF112" s="238"/>
      <c r="FG112" s="238"/>
      <c r="FH112" s="238"/>
      <c r="FI112" s="238"/>
      <c r="FJ112" s="238"/>
      <c r="FK112" s="238"/>
      <c r="FL112" s="238"/>
      <c r="FM112" s="238"/>
      <c r="FN112" s="238"/>
      <c r="FO112" s="238"/>
      <c r="FP112" s="238"/>
      <c r="FQ112" s="238"/>
      <c r="FR112" s="238"/>
      <c r="FS112" s="238"/>
      <c r="FT112" s="238"/>
      <c r="FU112" s="238"/>
      <c r="FV112" s="238"/>
      <c r="FW112" s="238"/>
      <c r="FX112" s="238"/>
      <c r="FY112" s="238"/>
      <c r="FZ112" s="238"/>
      <c r="GA112" s="238"/>
      <c r="GB112" s="238"/>
      <c r="GC112" s="238"/>
      <c r="GD112" s="238"/>
      <c r="GE112" s="238"/>
      <c r="GF112" s="238"/>
      <c r="GG112" s="238"/>
      <c r="GH112" s="238"/>
      <c r="GI112" s="238"/>
      <c r="GJ112" s="238"/>
      <c r="GK112" s="238"/>
      <c r="GL112" s="238"/>
      <c r="GM112" s="238"/>
      <c r="GN112" s="238"/>
      <c r="GO112" s="238"/>
      <c r="GP112" s="238"/>
      <c r="GQ112" s="238"/>
      <c r="GR112" s="238"/>
      <c r="GS112" s="238"/>
      <c r="GT112" s="238"/>
      <c r="GU112" s="238"/>
      <c r="GV112" s="238"/>
      <c r="GW112" s="238"/>
      <c r="GX112" s="238"/>
      <c r="GY112" s="238"/>
      <c r="GZ112" s="238"/>
      <c r="HA112" s="238"/>
      <c r="HB112" s="238"/>
      <c r="HC112" s="238"/>
      <c r="HD112" s="238"/>
      <c r="HE112" s="238"/>
      <c r="HF112" s="238"/>
      <c r="HG112" s="238"/>
      <c r="HH112" s="238"/>
      <c r="HI112" s="238"/>
      <c r="HJ112" s="238"/>
      <c r="HK112" s="239"/>
      <c r="HL112" s="239"/>
      <c r="HM112" s="239"/>
      <c r="HN112" s="239"/>
      <c r="HO112" s="239"/>
      <c r="HP112" s="239"/>
      <c r="HQ112" s="239"/>
      <c r="HR112" s="239"/>
      <c r="HS112" s="239"/>
      <c r="HT112" s="239"/>
      <c r="HU112" s="239"/>
      <c r="HV112" s="239"/>
      <c r="HW112" s="239"/>
      <c r="HX112" s="239"/>
      <c r="HY112" s="239"/>
      <c r="HZ112" s="239"/>
      <c r="IA112" s="239"/>
      <c r="IB112" s="239"/>
      <c r="IC112" s="239"/>
      <c r="ID112" s="239"/>
      <c r="IE112" s="239"/>
      <c r="IF112" s="239"/>
      <c r="IG112" s="239"/>
      <c r="IH112" s="239"/>
      <c r="II112" s="239"/>
      <c r="IJ112" s="239"/>
      <c r="IK112" s="239"/>
      <c r="IL112" s="239"/>
    </row>
    <row r="113" spans="1:246" ht="30.75" customHeight="1" x14ac:dyDescent="0.25">
      <c r="A113" s="309" t="s">
        <v>174</v>
      </c>
      <c r="B113" s="309" t="s">
        <v>175</v>
      </c>
      <c r="C113" s="310" t="s">
        <v>176</v>
      </c>
      <c r="D113" s="375"/>
      <c r="E113" s="376" t="s">
        <v>144</v>
      </c>
      <c r="F113" s="376"/>
      <c r="G113" s="377"/>
      <c r="H113" s="378"/>
      <c r="I113" s="379">
        <v>6</v>
      </c>
      <c r="J113" s="380" t="s">
        <v>145</v>
      </c>
      <c r="K113" s="380"/>
      <c r="L113" s="380"/>
      <c r="M113" s="381"/>
      <c r="N113" s="382"/>
      <c r="O113" s="382"/>
      <c r="P113" s="382"/>
      <c r="Q113" s="382"/>
      <c r="R113" s="382"/>
      <c r="S113" s="383"/>
      <c r="T113" s="317"/>
      <c r="U113" s="318"/>
      <c r="V113" s="352"/>
      <c r="W113" s="320"/>
      <c r="X113" s="353"/>
      <c r="Y113" s="354"/>
      <c r="Z113" s="353"/>
      <c r="AA113" s="353"/>
      <c r="AB113" s="353"/>
      <c r="AC113" s="355"/>
      <c r="AD113" s="324"/>
      <c r="AE113" s="325"/>
      <c r="AF113" s="354"/>
      <c r="AG113" s="353"/>
      <c r="AH113" s="353"/>
      <c r="AI113" s="353"/>
      <c r="AJ113" s="353"/>
      <c r="AK113" s="353"/>
      <c r="AL113" s="353"/>
      <c r="AM113" s="353"/>
      <c r="AN113" s="356"/>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row>
    <row r="114" spans="1:246" s="239" customFormat="1" ht="167.25" customHeight="1" x14ac:dyDescent="0.25">
      <c r="A114" s="384"/>
      <c r="B114" s="384" t="s">
        <v>146</v>
      </c>
      <c r="C114" s="385" t="s">
        <v>147</v>
      </c>
      <c r="D114" s="386" t="str">
        <f>IF(D108="","",D108)</f>
        <v>LOL3D7B
LOL3E7D
LOL3H7C</v>
      </c>
      <c r="E114" s="387" t="str">
        <f t="shared" ref="E114:H114" si="1">IF(E108="","",E108)</f>
        <v>UE spécialisation</v>
      </c>
      <c r="F114" s="388" t="str">
        <f t="shared" si="1"/>
        <v>ESPE- L2 LEA parc. MEEF 2 et MEF FLM-FLE, L2 LLCER parc. MEEF 2 et MEF FLM-FLE, L2 Lettres, L2 Histoire parc. MEEF, L2 Géo parc. MEEF, L2 SDL parc. MEF FLM-FLE et LSF</v>
      </c>
      <c r="G114" s="388" t="str">
        <f t="shared" si="1"/>
        <v>INSPE</v>
      </c>
      <c r="H114" s="387" t="str">
        <f t="shared" si="1"/>
        <v/>
      </c>
      <c r="I114" s="387" t="s">
        <v>74</v>
      </c>
      <c r="J114" s="387">
        <v>3</v>
      </c>
      <c r="K114" s="389" t="str">
        <f t="shared" ref="K114:AN114" si="2">IF(K108="","",K108)</f>
        <v>QUITTELIER Sylvie</v>
      </c>
      <c r="L114" s="389">
        <f t="shared" si="2"/>
        <v>70</v>
      </c>
      <c r="M114" s="390">
        <f t="shared" si="2"/>
        <v>79</v>
      </c>
      <c r="N114" s="286">
        <f t="shared" si="2"/>
        <v>20</v>
      </c>
      <c r="O114" s="286"/>
      <c r="P114" s="286" t="str">
        <f t="shared" si="2"/>
        <v/>
      </c>
      <c r="Q114" s="286"/>
      <c r="R114" s="286"/>
      <c r="S114" s="391" t="str">
        <f t="shared" si="2"/>
        <v/>
      </c>
      <c r="T114" s="859" t="str">
        <f t="shared" si="2"/>
        <v>100% CC-DM-Celene</v>
      </c>
      <c r="U114" s="2657" t="str">
        <f t="shared" si="2"/>
        <v>100% CT-DM-Celene</v>
      </c>
      <c r="V114" s="392">
        <f t="shared" si="2"/>
        <v>1</v>
      </c>
      <c r="W114" s="331" t="str">
        <f t="shared" si="2"/>
        <v>CC</v>
      </c>
      <c r="X114" s="331" t="str">
        <f t="shared" si="2"/>
        <v>Ecrit</v>
      </c>
      <c r="Y114" s="332" t="str">
        <f t="shared" si="2"/>
        <v/>
      </c>
      <c r="Z114" s="333">
        <f t="shared" si="2"/>
        <v>1</v>
      </c>
      <c r="AA114" s="293" t="str">
        <f t="shared" si="2"/>
        <v>CT</v>
      </c>
      <c r="AB114" s="293" t="str">
        <f t="shared" si="2"/>
        <v>Ecrit</v>
      </c>
      <c r="AC114" s="393" t="str">
        <f t="shared" si="2"/>
        <v>1h30</v>
      </c>
      <c r="AD114" s="2656" t="str">
        <f t="shared" si="2"/>
        <v xml:space="preserve">100% CT DM dépôt CELENE devoir-PDF </v>
      </c>
      <c r="AE114" s="2662" t="str">
        <f t="shared" si="2"/>
        <v xml:space="preserve">100% CT DM dépôt CELENE devoir-PDF </v>
      </c>
      <c r="AF114" s="394">
        <f t="shared" si="2"/>
        <v>1</v>
      </c>
      <c r="AG114" s="291" t="str">
        <f t="shared" si="2"/>
        <v>CT</v>
      </c>
      <c r="AH114" s="291" t="str">
        <f t="shared" si="2"/>
        <v>Ecrit</v>
      </c>
      <c r="AI114" s="291" t="str">
        <f t="shared" si="2"/>
        <v>1h30</v>
      </c>
      <c r="AJ114" s="333">
        <f t="shared" si="2"/>
        <v>1</v>
      </c>
      <c r="AK114" s="293" t="str">
        <f t="shared" si="2"/>
        <v>CT</v>
      </c>
      <c r="AL114" s="293" t="str">
        <f t="shared" si="2"/>
        <v>Ecrit</v>
      </c>
      <c r="AM114" s="293" t="str">
        <f t="shared" si="2"/>
        <v>1h30</v>
      </c>
      <c r="AN114" s="395" t="str">
        <f t="shared" si="2"/>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238"/>
      <c r="DM114" s="238"/>
      <c r="DN114" s="238"/>
      <c r="DO114" s="238"/>
      <c r="DP114" s="238"/>
      <c r="DQ114" s="238"/>
      <c r="DR114" s="238"/>
      <c r="DS114" s="238"/>
      <c r="DT114" s="238"/>
      <c r="DU114" s="238"/>
      <c r="DV114" s="238"/>
      <c r="DW114" s="238"/>
      <c r="DX114" s="238"/>
      <c r="DY114" s="238"/>
      <c r="DZ114" s="238"/>
      <c r="EA114" s="238"/>
      <c r="EB114" s="238"/>
      <c r="EC114" s="238"/>
      <c r="ED114" s="238"/>
      <c r="EE114" s="238"/>
      <c r="EF114" s="238"/>
      <c r="EG114" s="238"/>
      <c r="EH114" s="238"/>
      <c r="EI114" s="238"/>
      <c r="EJ114" s="238"/>
      <c r="EK114" s="238"/>
      <c r="EL114" s="238"/>
      <c r="EM114" s="238"/>
      <c r="EN114" s="238"/>
      <c r="EO114" s="238"/>
      <c r="EP114" s="238"/>
      <c r="EQ114" s="238"/>
      <c r="ER114" s="238"/>
      <c r="ES114" s="238"/>
      <c r="ET114" s="238"/>
      <c r="EU114" s="238"/>
      <c r="EV114" s="238"/>
      <c r="EW114" s="238"/>
      <c r="EX114" s="238"/>
      <c r="EY114" s="238"/>
      <c r="EZ114" s="238"/>
      <c r="FA114" s="238"/>
      <c r="FB114" s="238"/>
      <c r="FC114" s="238"/>
      <c r="FD114" s="238"/>
      <c r="FE114" s="238"/>
      <c r="FF114" s="238"/>
      <c r="FG114" s="238"/>
      <c r="FH114" s="238"/>
      <c r="FI114" s="238"/>
      <c r="FJ114" s="238"/>
      <c r="FK114" s="238"/>
      <c r="FL114" s="238"/>
      <c r="FM114" s="238"/>
      <c r="FN114" s="238"/>
      <c r="FO114" s="238"/>
      <c r="FP114" s="238"/>
      <c r="FQ114" s="238"/>
      <c r="FR114" s="238"/>
      <c r="FS114" s="238"/>
      <c r="FT114" s="238"/>
      <c r="FU114" s="238"/>
      <c r="FV114" s="238"/>
      <c r="FW114" s="238"/>
      <c r="FX114" s="238"/>
      <c r="FY114" s="238"/>
      <c r="FZ114" s="238"/>
      <c r="GA114" s="238"/>
      <c r="GB114" s="238"/>
      <c r="GC114" s="238"/>
      <c r="GD114" s="238"/>
      <c r="GE114" s="238"/>
      <c r="GF114" s="238"/>
      <c r="GG114" s="238"/>
      <c r="GH114" s="238"/>
      <c r="GI114" s="238"/>
      <c r="GJ114" s="238"/>
      <c r="GK114" s="238"/>
      <c r="GL114" s="238"/>
      <c r="GM114" s="238"/>
      <c r="GN114" s="238"/>
      <c r="GO114" s="238"/>
      <c r="GP114" s="238"/>
      <c r="GQ114" s="238"/>
      <c r="GR114" s="238"/>
      <c r="GS114" s="238"/>
      <c r="GT114" s="238"/>
      <c r="GU114" s="238"/>
      <c r="GV114" s="238"/>
      <c r="GW114" s="238"/>
      <c r="GX114" s="238"/>
      <c r="GY114" s="238"/>
      <c r="GZ114" s="238"/>
      <c r="HA114" s="238"/>
      <c r="HB114" s="238"/>
      <c r="HC114" s="238"/>
      <c r="HD114" s="238"/>
      <c r="HE114" s="238"/>
      <c r="HF114" s="238"/>
      <c r="HG114" s="238"/>
      <c r="HH114" s="238"/>
      <c r="HI114" s="238"/>
      <c r="HJ114" s="238"/>
    </row>
    <row r="115" spans="1:246" s="239" customFormat="1" ht="89.25" x14ac:dyDescent="0.25">
      <c r="A115" s="229"/>
      <c r="B115" s="229" t="s">
        <v>177</v>
      </c>
      <c r="C115" s="337" t="s">
        <v>178</v>
      </c>
      <c r="D115" s="360"/>
      <c r="E115" s="387" t="s">
        <v>149</v>
      </c>
      <c r="F115" s="387" t="s">
        <v>179</v>
      </c>
      <c r="G115" s="387" t="s">
        <v>180</v>
      </c>
      <c r="H115" s="396"/>
      <c r="I115" s="387" t="s">
        <v>74</v>
      </c>
      <c r="J115" s="387" t="s">
        <v>74</v>
      </c>
      <c r="K115" s="226" t="s">
        <v>181</v>
      </c>
      <c r="L115" s="387" t="str">
        <f>"07"</f>
        <v>07</v>
      </c>
      <c r="M115" s="397">
        <v>79</v>
      </c>
      <c r="N115" s="286">
        <v>10</v>
      </c>
      <c r="O115" s="286"/>
      <c r="P115" s="286">
        <v>15</v>
      </c>
      <c r="Q115" s="286"/>
      <c r="R115" s="286"/>
      <c r="S115" s="391"/>
      <c r="T115" s="231" t="s">
        <v>1282</v>
      </c>
      <c r="U115" s="232" t="s">
        <v>1283</v>
      </c>
      <c r="V115" s="2334">
        <v>1</v>
      </c>
      <c r="W115" s="2669" t="s">
        <v>54</v>
      </c>
      <c r="X115" s="2670" t="s">
        <v>55</v>
      </c>
      <c r="Y115" s="2670" t="s">
        <v>1324</v>
      </c>
      <c r="Z115" s="2671">
        <v>1</v>
      </c>
      <c r="AA115" s="2672" t="s">
        <v>57</v>
      </c>
      <c r="AB115" s="2638" t="s">
        <v>127</v>
      </c>
      <c r="AC115" s="2673" t="s">
        <v>76</v>
      </c>
      <c r="AD115" s="231" t="s">
        <v>691</v>
      </c>
      <c r="AE115" s="232" t="str">
        <f t="shared" ref="AE115:AE123" si="3">+AD115</f>
        <v>Oral, 15-20 min</v>
      </c>
      <c r="AF115" s="392">
        <v>1</v>
      </c>
      <c r="AG115" s="291" t="s">
        <v>57</v>
      </c>
      <c r="AH115" s="398" t="s">
        <v>128</v>
      </c>
      <c r="AI115" s="398" t="s">
        <v>182</v>
      </c>
      <c r="AJ115" s="292">
        <v>1</v>
      </c>
      <c r="AK115" s="293" t="s">
        <v>57</v>
      </c>
      <c r="AL115" s="293" t="s">
        <v>128</v>
      </c>
      <c r="AM115" s="293" t="s">
        <v>182</v>
      </c>
      <c r="AN115" s="395" t="s">
        <v>183</v>
      </c>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238"/>
      <c r="DM115" s="238"/>
      <c r="DN115" s="238"/>
      <c r="DO115" s="238"/>
      <c r="DP115" s="238"/>
      <c r="DQ115" s="238"/>
      <c r="DR115" s="238"/>
      <c r="DS115" s="238"/>
      <c r="DT115" s="238"/>
      <c r="DU115" s="238"/>
      <c r="DV115" s="238"/>
      <c r="DW115" s="238"/>
      <c r="DX115" s="238"/>
      <c r="DY115" s="238"/>
      <c r="DZ115" s="238"/>
      <c r="EA115" s="238"/>
      <c r="EB115" s="238"/>
      <c r="EC115" s="238"/>
      <c r="ED115" s="238"/>
      <c r="EE115" s="238"/>
      <c r="EF115" s="238"/>
      <c r="EG115" s="238"/>
      <c r="EH115" s="238"/>
      <c r="EI115" s="238"/>
      <c r="EJ115" s="238"/>
      <c r="EK115" s="238"/>
      <c r="EL115" s="238"/>
      <c r="EM115" s="238"/>
      <c r="EN115" s="238"/>
      <c r="EO115" s="238"/>
      <c r="EP115" s="238"/>
      <c r="EQ115" s="238"/>
      <c r="ER115" s="238"/>
      <c r="ES115" s="238"/>
      <c r="ET115" s="238"/>
      <c r="EU115" s="238"/>
      <c r="EV115" s="238"/>
      <c r="EW115" s="238"/>
      <c r="EX115" s="238"/>
      <c r="EY115" s="238"/>
      <c r="EZ115" s="238"/>
      <c r="FA115" s="238"/>
      <c r="FB115" s="238"/>
      <c r="FC115" s="238"/>
      <c r="FD115" s="238"/>
      <c r="FE115" s="238"/>
      <c r="FF115" s="238"/>
      <c r="FG115" s="238"/>
      <c r="FH115" s="238"/>
      <c r="FI115" s="238"/>
      <c r="FJ115" s="238"/>
      <c r="FK115" s="238"/>
      <c r="FL115" s="238"/>
      <c r="FM115" s="238"/>
      <c r="FN115" s="238"/>
      <c r="FO115" s="238"/>
      <c r="FP115" s="238"/>
      <c r="FQ115" s="238"/>
      <c r="FR115" s="238"/>
      <c r="FS115" s="238"/>
      <c r="FT115" s="238"/>
      <c r="FU115" s="238"/>
      <c r="FV115" s="238"/>
      <c r="FW115" s="238"/>
      <c r="FX115" s="238"/>
      <c r="FY115" s="238"/>
      <c r="FZ115" s="238"/>
      <c r="GA115" s="238"/>
      <c r="GB115" s="238"/>
      <c r="GC115" s="238"/>
      <c r="GD115" s="238"/>
      <c r="GE115" s="238"/>
      <c r="GF115" s="238"/>
      <c r="GG115" s="238"/>
      <c r="GH115" s="238"/>
      <c r="GI115" s="238"/>
      <c r="GJ115" s="238"/>
      <c r="GK115" s="238"/>
      <c r="GL115" s="238"/>
      <c r="GM115" s="238"/>
      <c r="GN115" s="238"/>
      <c r="GO115" s="238"/>
      <c r="GP115" s="238"/>
      <c r="GQ115" s="238"/>
      <c r="GR115" s="238"/>
      <c r="GS115" s="238"/>
      <c r="GT115" s="238"/>
      <c r="GU115" s="238"/>
      <c r="GV115" s="238"/>
      <c r="GW115" s="238"/>
      <c r="GX115" s="238"/>
      <c r="GY115" s="238"/>
      <c r="GZ115" s="238"/>
      <c r="HA115" s="238"/>
      <c r="HB115" s="238"/>
      <c r="HC115" s="238"/>
      <c r="HD115" s="238"/>
      <c r="HE115" s="238"/>
      <c r="HF115" s="238"/>
      <c r="HG115" s="238"/>
      <c r="HH115" s="238"/>
      <c r="HI115" s="238"/>
      <c r="HJ115" s="238"/>
    </row>
    <row r="116" spans="1:246" ht="55.5" customHeight="1" x14ac:dyDescent="0.25">
      <c r="A116" s="399" t="s">
        <v>184</v>
      </c>
      <c r="B116" s="399" t="s">
        <v>185</v>
      </c>
      <c r="C116" s="400" t="s">
        <v>186</v>
      </c>
      <c r="D116" s="375"/>
      <c r="E116" s="376" t="s">
        <v>144</v>
      </c>
      <c r="F116" s="376"/>
      <c r="G116" s="377"/>
      <c r="H116" s="378"/>
      <c r="I116" s="379">
        <v>6</v>
      </c>
      <c r="J116" s="380" t="s">
        <v>145</v>
      </c>
      <c r="K116" s="380"/>
      <c r="L116" s="380"/>
      <c r="M116" s="381"/>
      <c r="N116" s="382"/>
      <c r="O116" s="382"/>
      <c r="P116" s="382"/>
      <c r="Q116" s="382"/>
      <c r="R116" s="382"/>
      <c r="S116" s="383"/>
      <c r="T116" s="317"/>
      <c r="U116" s="318"/>
      <c r="V116" s="352"/>
      <c r="W116" s="320"/>
      <c r="X116" s="353"/>
      <c r="Y116" s="354"/>
      <c r="Z116" s="353"/>
      <c r="AA116" s="353"/>
      <c r="AB116" s="353"/>
      <c r="AC116" s="355"/>
      <c r="AD116" s="324"/>
      <c r="AE116" s="325"/>
      <c r="AF116" s="354"/>
      <c r="AG116" s="353"/>
      <c r="AH116" s="353"/>
      <c r="AI116" s="353"/>
      <c r="AJ116" s="353"/>
      <c r="AK116" s="353"/>
      <c r="AL116" s="353"/>
      <c r="AM116" s="353"/>
      <c r="AN116" s="356"/>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row>
    <row r="117" spans="1:246" ht="78" customHeight="1" x14ac:dyDescent="0.25">
      <c r="A117" s="357"/>
      <c r="B117" s="358" t="s">
        <v>187</v>
      </c>
      <c r="C117" s="359" t="s">
        <v>188</v>
      </c>
      <c r="D117" s="360"/>
      <c r="E117" s="361" t="s">
        <v>149</v>
      </c>
      <c r="F117" s="361" t="s">
        <v>189</v>
      </c>
      <c r="G117" s="401" t="s">
        <v>51</v>
      </c>
      <c r="H117" s="363"/>
      <c r="I117" s="224" t="s">
        <v>74</v>
      </c>
      <c r="J117" s="364">
        <v>3</v>
      </c>
      <c r="K117" s="226" t="s">
        <v>190</v>
      </c>
      <c r="L117" s="227" t="s">
        <v>191</v>
      </c>
      <c r="M117" s="364"/>
      <c r="N117" s="228"/>
      <c r="O117" s="228"/>
      <c r="P117" s="754">
        <v>0</v>
      </c>
      <c r="Q117" s="754">
        <v>18</v>
      </c>
      <c r="R117" s="280"/>
      <c r="S117" s="365"/>
      <c r="T117" s="231" t="s">
        <v>1229</v>
      </c>
      <c r="U117" s="232" t="s">
        <v>1235</v>
      </c>
      <c r="V117" s="366">
        <v>1</v>
      </c>
      <c r="W117" s="234" t="s">
        <v>54</v>
      </c>
      <c r="X117" s="234" t="s">
        <v>55</v>
      </c>
      <c r="Y117" s="234" t="s">
        <v>76</v>
      </c>
      <c r="Z117" s="235">
        <v>1</v>
      </c>
      <c r="AA117" s="44" t="s">
        <v>57</v>
      </c>
      <c r="AB117" s="44" t="s">
        <v>55</v>
      </c>
      <c r="AC117" s="367" t="s">
        <v>76</v>
      </c>
      <c r="AD117" s="231" t="s">
        <v>1242</v>
      </c>
      <c r="AE117" s="232" t="str">
        <f t="shared" si="3"/>
        <v>100% CT dossier (9 jours pour composer)</v>
      </c>
      <c r="AF117" s="366">
        <v>1</v>
      </c>
      <c r="AG117" s="234" t="s">
        <v>57</v>
      </c>
      <c r="AH117" s="234" t="s">
        <v>55</v>
      </c>
      <c r="AI117" s="234" t="s">
        <v>76</v>
      </c>
      <c r="AJ117" s="235">
        <v>1</v>
      </c>
      <c r="AK117" s="44" t="s">
        <v>57</v>
      </c>
      <c r="AL117" s="44" t="s">
        <v>55</v>
      </c>
      <c r="AM117" s="44" t="s">
        <v>76</v>
      </c>
      <c r="AN117" s="237" t="s">
        <v>192</v>
      </c>
    </row>
    <row r="118" spans="1:246" ht="78" customHeight="1" x14ac:dyDescent="0.25">
      <c r="A118" s="220"/>
      <c r="B118" s="368" t="s">
        <v>193</v>
      </c>
      <c r="C118" s="402" t="s">
        <v>194</v>
      </c>
      <c r="D118" s="360"/>
      <c r="E118" s="361" t="s">
        <v>149</v>
      </c>
      <c r="F118" s="361" t="s">
        <v>189</v>
      </c>
      <c r="G118" s="401" t="s">
        <v>51</v>
      </c>
      <c r="H118" s="363"/>
      <c r="I118" s="224" t="s">
        <v>74</v>
      </c>
      <c r="J118" s="364">
        <v>3</v>
      </c>
      <c r="K118" s="226" t="s">
        <v>195</v>
      </c>
      <c r="L118" s="227">
        <v>11</v>
      </c>
      <c r="M118" s="364"/>
      <c r="N118" s="228"/>
      <c r="O118" s="228"/>
      <c r="P118" s="754">
        <v>0</v>
      </c>
      <c r="Q118" s="754">
        <v>18</v>
      </c>
      <c r="R118" s="280"/>
      <c r="S118" s="365"/>
      <c r="T118" s="231" t="s">
        <v>1236</v>
      </c>
      <c r="U118" s="232" t="s">
        <v>1237</v>
      </c>
      <c r="V118" s="366">
        <v>1</v>
      </c>
      <c r="W118" s="234" t="s">
        <v>54</v>
      </c>
      <c r="X118" s="234" t="s">
        <v>55</v>
      </c>
      <c r="Y118" s="234" t="s">
        <v>76</v>
      </c>
      <c r="Z118" s="235">
        <v>1</v>
      </c>
      <c r="AA118" s="44" t="s">
        <v>57</v>
      </c>
      <c r="AB118" s="44" t="s">
        <v>55</v>
      </c>
      <c r="AC118" s="367" t="s">
        <v>76</v>
      </c>
      <c r="AD118" s="231" t="s">
        <v>1237</v>
      </c>
      <c r="AE118" s="232" t="str">
        <f t="shared" si="3"/>
        <v>100% CT 2h Célène</v>
      </c>
      <c r="AF118" s="366">
        <v>1</v>
      </c>
      <c r="AG118" s="234" t="s">
        <v>57</v>
      </c>
      <c r="AH118" s="234" t="s">
        <v>55</v>
      </c>
      <c r="AI118" s="234" t="s">
        <v>76</v>
      </c>
      <c r="AJ118" s="235">
        <v>1</v>
      </c>
      <c r="AK118" s="44" t="s">
        <v>57</v>
      </c>
      <c r="AL118" s="44" t="s">
        <v>55</v>
      </c>
      <c r="AM118" s="44" t="s">
        <v>76</v>
      </c>
      <c r="AN118" s="237" t="s">
        <v>196</v>
      </c>
    </row>
    <row r="119" spans="1:246" ht="30.75" customHeight="1" x14ac:dyDescent="0.25">
      <c r="A119" s="309" t="s">
        <v>197</v>
      </c>
      <c r="B119" s="309" t="s">
        <v>198</v>
      </c>
      <c r="C119" s="310" t="s">
        <v>199</v>
      </c>
      <c r="D119" s="375"/>
      <c r="E119" s="376" t="s">
        <v>144</v>
      </c>
      <c r="F119" s="376"/>
      <c r="G119" s="377"/>
      <c r="H119" s="378"/>
      <c r="I119" s="379">
        <v>6</v>
      </c>
      <c r="J119" s="380" t="s">
        <v>145</v>
      </c>
      <c r="K119" s="380"/>
      <c r="L119" s="380"/>
      <c r="M119" s="381"/>
      <c r="N119" s="382"/>
      <c r="O119" s="382"/>
      <c r="P119" s="382"/>
      <c r="Q119" s="382"/>
      <c r="R119" s="382"/>
      <c r="S119" s="383"/>
      <c r="T119" s="317"/>
      <c r="U119" s="318"/>
      <c r="V119" s="403"/>
      <c r="W119" s="320"/>
      <c r="X119" s="353"/>
      <c r="Y119" s="354"/>
      <c r="Z119" s="353"/>
      <c r="AA119" s="353"/>
      <c r="AB119" s="353"/>
      <c r="AC119" s="355"/>
      <c r="AD119" s="324"/>
      <c r="AE119" s="325"/>
      <c r="AF119" s="354"/>
      <c r="AG119" s="353"/>
      <c r="AH119" s="353"/>
      <c r="AI119" s="353"/>
      <c r="AJ119" s="353"/>
      <c r="AK119" s="353"/>
      <c r="AL119" s="353"/>
      <c r="AM119" s="353"/>
      <c r="AN119" s="356"/>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row>
    <row r="120" spans="1:246" ht="51" customHeight="1" x14ac:dyDescent="0.25">
      <c r="A120" s="357"/>
      <c r="B120" s="404" t="s">
        <v>200</v>
      </c>
      <c r="C120" s="405" t="s">
        <v>201</v>
      </c>
      <c r="D120" s="360" t="s">
        <v>156</v>
      </c>
      <c r="E120" s="361" t="s">
        <v>149</v>
      </c>
      <c r="F120" s="361" t="s">
        <v>202</v>
      </c>
      <c r="G120" s="401" t="s">
        <v>51</v>
      </c>
      <c r="H120" s="406"/>
      <c r="I120" s="224" t="s">
        <v>74</v>
      </c>
      <c r="J120" s="364">
        <v>3</v>
      </c>
      <c r="K120" s="245" t="s">
        <v>103</v>
      </c>
      <c r="L120" s="227">
        <v>11</v>
      </c>
      <c r="M120" s="364"/>
      <c r="N120" s="228"/>
      <c r="O120" s="228"/>
      <c r="P120" s="754">
        <v>0</v>
      </c>
      <c r="Q120" s="754">
        <v>18</v>
      </c>
      <c r="R120" s="229"/>
      <c r="S120" s="407"/>
      <c r="T120" s="231" t="s">
        <v>1229</v>
      </c>
      <c r="U120" s="232" t="s">
        <v>1238</v>
      </c>
      <c r="V120" s="366">
        <v>1</v>
      </c>
      <c r="W120" s="234" t="s">
        <v>54</v>
      </c>
      <c r="X120" s="234" t="s">
        <v>140</v>
      </c>
      <c r="Y120" s="234" t="s">
        <v>203</v>
      </c>
      <c r="Z120" s="235">
        <v>1</v>
      </c>
      <c r="AA120" s="44" t="s">
        <v>57</v>
      </c>
      <c r="AB120" s="44" t="s">
        <v>55</v>
      </c>
      <c r="AC120" s="367" t="s">
        <v>76</v>
      </c>
      <c r="AD120" s="231" t="s">
        <v>1238</v>
      </c>
      <c r="AE120" s="232" t="str">
        <f t="shared" si="3"/>
        <v>100% CT 1h30 Célène</v>
      </c>
      <c r="AF120" s="366">
        <v>1</v>
      </c>
      <c r="AG120" s="234" t="s">
        <v>57</v>
      </c>
      <c r="AH120" s="234" t="s">
        <v>55</v>
      </c>
      <c r="AI120" s="234" t="s">
        <v>76</v>
      </c>
      <c r="AJ120" s="235">
        <v>1</v>
      </c>
      <c r="AK120" s="44" t="s">
        <v>57</v>
      </c>
      <c r="AL120" s="44" t="s">
        <v>55</v>
      </c>
      <c r="AM120" s="44" t="s">
        <v>76</v>
      </c>
      <c r="AN120" s="237"/>
    </row>
    <row r="121" spans="1:246" ht="25.5" x14ac:dyDescent="0.25">
      <c r="A121" s="202" t="s">
        <v>204</v>
      </c>
      <c r="B121" s="202" t="s">
        <v>205</v>
      </c>
      <c r="C121" s="203" t="s">
        <v>206</v>
      </c>
      <c r="D121" s="408"/>
      <c r="E121" s="409" t="s">
        <v>118</v>
      </c>
      <c r="F121" s="410" t="s">
        <v>202</v>
      </c>
      <c r="G121" s="411"/>
      <c r="H121" s="412" t="s">
        <v>207</v>
      </c>
      <c r="I121" s="413"/>
      <c r="J121" s="413"/>
      <c r="K121" s="414"/>
      <c r="L121" s="414"/>
      <c r="M121" s="415"/>
      <c r="N121" s="211"/>
      <c r="O121" s="211"/>
      <c r="P121" s="211"/>
      <c r="Q121" s="211"/>
      <c r="R121" s="211"/>
      <c r="S121" s="416"/>
      <c r="T121" s="213"/>
      <c r="U121" s="214"/>
      <c r="V121" s="417"/>
      <c r="W121" s="216"/>
      <c r="X121" s="216"/>
      <c r="Y121" s="216"/>
      <c r="Z121" s="217"/>
      <c r="AA121" s="216"/>
      <c r="AB121" s="216"/>
      <c r="AC121" s="418"/>
      <c r="AD121" s="213"/>
      <c r="AE121" s="250"/>
      <c r="AF121" s="417"/>
      <c r="AG121" s="216"/>
      <c r="AH121" s="216"/>
      <c r="AI121" s="216"/>
      <c r="AJ121" s="217"/>
      <c r="AK121" s="216"/>
      <c r="AL121" s="216"/>
      <c r="AM121" s="216"/>
      <c r="AN121" s="219"/>
      <c r="HK121" s="2"/>
      <c r="HL121" s="2"/>
      <c r="HM121" s="2"/>
      <c r="HN121" s="2"/>
      <c r="HO121" s="2"/>
      <c r="HP121" s="2"/>
      <c r="HQ121" s="2"/>
      <c r="HR121" s="2"/>
      <c r="HS121" s="2"/>
    </row>
    <row r="122" spans="1:246" ht="73.5" customHeight="1" x14ac:dyDescent="0.25">
      <c r="A122" s="220"/>
      <c r="B122" s="259" t="s">
        <v>208</v>
      </c>
      <c r="C122" s="419" t="s">
        <v>209</v>
      </c>
      <c r="D122" s="420" t="s">
        <v>210</v>
      </c>
      <c r="E122" s="361" t="s">
        <v>149</v>
      </c>
      <c r="F122" s="361" t="s">
        <v>202</v>
      </c>
      <c r="G122" s="401" t="s">
        <v>51</v>
      </c>
      <c r="H122" s="363"/>
      <c r="I122" s="224" t="s">
        <v>74</v>
      </c>
      <c r="J122" s="364">
        <v>3</v>
      </c>
      <c r="K122" s="245" t="s">
        <v>211</v>
      </c>
      <c r="L122" s="227">
        <v>11</v>
      </c>
      <c r="M122" s="364"/>
      <c r="N122" s="228"/>
      <c r="O122" s="228"/>
      <c r="P122" s="754">
        <v>0</v>
      </c>
      <c r="Q122" s="754">
        <v>18</v>
      </c>
      <c r="R122" s="229"/>
      <c r="S122" s="365"/>
      <c r="T122" s="231" t="s">
        <v>1229</v>
      </c>
      <c r="U122" s="232" t="s">
        <v>1239</v>
      </c>
      <c r="V122" s="366">
        <v>1</v>
      </c>
      <c r="W122" s="234" t="s">
        <v>54</v>
      </c>
      <c r="X122" s="234" t="s">
        <v>140</v>
      </c>
      <c r="Y122" s="234" t="s">
        <v>203</v>
      </c>
      <c r="Z122" s="235">
        <v>1</v>
      </c>
      <c r="AA122" s="44" t="s">
        <v>57</v>
      </c>
      <c r="AB122" s="44" t="s">
        <v>55</v>
      </c>
      <c r="AC122" s="367" t="s">
        <v>76</v>
      </c>
      <c r="AD122" s="231" t="s">
        <v>1239</v>
      </c>
      <c r="AE122" s="232" t="str">
        <f t="shared" si="3"/>
        <v>100% CT écrit 3h Célène</v>
      </c>
      <c r="AF122" s="366">
        <v>1</v>
      </c>
      <c r="AG122" s="234" t="s">
        <v>57</v>
      </c>
      <c r="AH122" s="234" t="s">
        <v>55</v>
      </c>
      <c r="AI122" s="234" t="s">
        <v>76</v>
      </c>
      <c r="AJ122" s="235">
        <v>1</v>
      </c>
      <c r="AK122" s="44" t="s">
        <v>57</v>
      </c>
      <c r="AL122" s="44" t="s">
        <v>55</v>
      </c>
      <c r="AM122" s="44" t="s">
        <v>76</v>
      </c>
      <c r="AN122" s="237"/>
    </row>
    <row r="123" spans="1:246" ht="38.25" x14ac:dyDescent="0.25">
      <c r="A123" s="220"/>
      <c r="B123" s="220" t="s">
        <v>212</v>
      </c>
      <c r="C123" s="337" t="s">
        <v>213</v>
      </c>
      <c r="D123" s="420" t="s">
        <v>214</v>
      </c>
      <c r="E123" s="361" t="s">
        <v>149</v>
      </c>
      <c r="F123" s="361" t="s">
        <v>202</v>
      </c>
      <c r="G123" s="401" t="s">
        <v>51</v>
      </c>
      <c r="H123" s="363"/>
      <c r="I123" s="224" t="s">
        <v>74</v>
      </c>
      <c r="J123" s="364">
        <v>3</v>
      </c>
      <c r="K123" s="226" t="s">
        <v>215</v>
      </c>
      <c r="L123" s="227">
        <v>14</v>
      </c>
      <c r="M123" s="364"/>
      <c r="N123" s="228"/>
      <c r="O123" s="228"/>
      <c r="P123" s="229">
        <v>18</v>
      </c>
      <c r="Q123" s="229"/>
      <c r="R123" s="229"/>
      <c r="S123" s="365"/>
      <c r="T123" s="231" t="s">
        <v>1280</v>
      </c>
      <c r="U123" s="232" t="s">
        <v>1141</v>
      </c>
      <c r="V123" s="366">
        <v>1</v>
      </c>
      <c r="W123" s="234" t="s">
        <v>54</v>
      </c>
      <c r="X123" s="234" t="s">
        <v>140</v>
      </c>
      <c r="Y123" s="234"/>
      <c r="Z123" s="235">
        <v>1</v>
      </c>
      <c r="AA123" s="44" t="s">
        <v>57</v>
      </c>
      <c r="AB123" s="44" t="s">
        <v>55</v>
      </c>
      <c r="AC123" s="367" t="s">
        <v>82</v>
      </c>
      <c r="AD123" s="421" t="s">
        <v>1141</v>
      </c>
      <c r="AE123" s="232" t="str">
        <f t="shared" si="3"/>
        <v>100% CT oral à distance</v>
      </c>
      <c r="AF123" s="366">
        <v>1</v>
      </c>
      <c r="AG123" s="234" t="s">
        <v>57</v>
      </c>
      <c r="AH123" s="234" t="s">
        <v>55</v>
      </c>
      <c r="AI123" s="234" t="s">
        <v>82</v>
      </c>
      <c r="AJ123" s="235">
        <v>1</v>
      </c>
      <c r="AK123" s="44" t="s">
        <v>57</v>
      </c>
      <c r="AL123" s="44" t="s">
        <v>55</v>
      </c>
      <c r="AM123" s="44" t="s">
        <v>82</v>
      </c>
      <c r="AN123" s="237" t="s">
        <v>216</v>
      </c>
    </row>
    <row r="124" spans="1:246" ht="23.25" customHeight="1" x14ac:dyDescent="0.25">
      <c r="A124" s="422" t="s">
        <v>217</v>
      </c>
      <c r="B124" s="166" t="s">
        <v>218</v>
      </c>
      <c r="C124" s="167" t="s">
        <v>219</v>
      </c>
      <c r="D124" s="423"/>
      <c r="E124" s="424"/>
      <c r="F124" s="424"/>
      <c r="G124" s="424"/>
      <c r="H124" s="424"/>
      <c r="I124" s="424"/>
      <c r="J124" s="424"/>
      <c r="K124" s="170"/>
      <c r="L124" s="170"/>
      <c r="M124" s="425"/>
      <c r="N124" s="170"/>
      <c r="O124" s="170"/>
      <c r="P124" s="170"/>
      <c r="Q124" s="170"/>
      <c r="R124" s="2504"/>
      <c r="S124" s="425"/>
      <c r="T124" s="171"/>
      <c r="U124" s="172"/>
      <c r="V124" s="426"/>
      <c r="W124" s="426"/>
      <c r="X124" s="426"/>
      <c r="Y124" s="426"/>
      <c r="Z124" s="426"/>
      <c r="AA124" s="426"/>
      <c r="AB124" s="426"/>
      <c r="AC124" s="427"/>
      <c r="AD124" s="428"/>
      <c r="AE124" s="429"/>
      <c r="AF124" s="426"/>
      <c r="AG124" s="426"/>
      <c r="AH124" s="426"/>
      <c r="AI124" s="426"/>
      <c r="AJ124" s="426"/>
      <c r="AK124" s="426"/>
      <c r="AL124" s="426"/>
      <c r="AM124" s="426"/>
      <c r="AN124" s="175"/>
    </row>
    <row r="125" spans="1:246" ht="23.25" customHeight="1" x14ac:dyDescent="0.25">
      <c r="A125" s="430" t="s">
        <v>220</v>
      </c>
      <c r="B125" s="177" t="s">
        <v>221</v>
      </c>
      <c r="C125" s="178" t="s">
        <v>222</v>
      </c>
      <c r="D125" s="431" t="s">
        <v>223</v>
      </c>
      <c r="E125" s="432" t="s">
        <v>41</v>
      </c>
      <c r="F125" s="432"/>
      <c r="G125" s="433"/>
      <c r="H125" s="433"/>
      <c r="I125" s="433">
        <f>+I126+I144</f>
        <v>30</v>
      </c>
      <c r="J125" s="433">
        <f>+J126+J144</f>
        <v>30</v>
      </c>
      <c r="K125" s="182"/>
      <c r="L125" s="182"/>
      <c r="M125" s="434"/>
      <c r="N125" s="182"/>
      <c r="O125" s="182"/>
      <c r="P125" s="182"/>
      <c r="Q125" s="182"/>
      <c r="R125" s="182"/>
      <c r="S125" s="434"/>
      <c r="T125" s="185"/>
      <c r="U125" s="186"/>
      <c r="V125" s="435"/>
      <c r="W125" s="436"/>
      <c r="X125" s="436"/>
      <c r="Y125" s="436"/>
      <c r="Z125" s="436"/>
      <c r="AA125" s="436"/>
      <c r="AB125" s="436"/>
      <c r="AC125" s="437"/>
      <c r="AD125" s="185"/>
      <c r="AE125" s="186"/>
      <c r="AF125" s="435"/>
      <c r="AG125" s="436"/>
      <c r="AH125" s="436"/>
      <c r="AI125" s="436"/>
      <c r="AJ125" s="436"/>
      <c r="AK125" s="436"/>
      <c r="AL125" s="436"/>
      <c r="AM125" s="436"/>
      <c r="AN125" s="189"/>
    </row>
    <row r="126" spans="1:246" ht="23.25" customHeight="1" x14ac:dyDescent="0.2">
      <c r="A126" s="190"/>
      <c r="B126" s="190"/>
      <c r="C126" s="191" t="s">
        <v>42</v>
      </c>
      <c r="D126" s="192"/>
      <c r="E126" s="193"/>
      <c r="F126" s="193"/>
      <c r="G126" s="194"/>
      <c r="H126" s="194"/>
      <c r="I126" s="194">
        <f>+I128+I129+I131+I130+I133+I134+I136+I137+I138</f>
        <v>24</v>
      </c>
      <c r="J126" s="194">
        <f>+J128+J129+J131+J130+J133+J134+J136+J137+J138</f>
        <v>24</v>
      </c>
      <c r="K126" s="194"/>
      <c r="L126" s="194"/>
      <c r="M126" s="438"/>
      <c r="N126" s="194"/>
      <c r="O126" s="194"/>
      <c r="P126" s="194"/>
      <c r="Q126" s="194"/>
      <c r="R126" s="194"/>
      <c r="S126" s="438"/>
      <c r="T126" s="196"/>
      <c r="U126" s="197"/>
      <c r="V126" s="439"/>
      <c r="W126" s="194"/>
      <c r="X126" s="194"/>
      <c r="Y126" s="194"/>
      <c r="Z126" s="194"/>
      <c r="AA126" s="194"/>
      <c r="AB126" s="194"/>
      <c r="AC126" s="438"/>
      <c r="AD126" s="196"/>
      <c r="AE126" s="197"/>
      <c r="AF126" s="439"/>
      <c r="AG126" s="194"/>
      <c r="AH126" s="194"/>
      <c r="AI126" s="194"/>
      <c r="AJ126" s="194"/>
      <c r="AK126" s="194"/>
      <c r="AL126" s="194"/>
      <c r="AM126" s="194"/>
      <c r="AN126" s="199"/>
      <c r="AO126" s="200"/>
      <c r="AP126" s="200"/>
      <c r="AQ126" s="200"/>
      <c r="AR126" s="200"/>
      <c r="AS126" s="200"/>
      <c r="AT126" s="200"/>
      <c r="AU126" s="200"/>
      <c r="AV126" s="200"/>
      <c r="AW126" s="200"/>
      <c r="AX126" s="200"/>
      <c r="AY126" s="200"/>
      <c r="AZ126" s="200"/>
      <c r="BA126" s="200"/>
      <c r="BB126" s="200"/>
      <c r="BC126" s="200"/>
      <c r="BD126" s="200"/>
      <c r="BE126" s="200"/>
      <c r="BF126" s="200"/>
      <c r="BG126" s="200"/>
      <c r="BH126" s="200"/>
      <c r="BI126" s="200"/>
      <c r="BJ126" s="200"/>
      <c r="BK126" s="200"/>
      <c r="BL126" s="200"/>
      <c r="BM126" s="200"/>
      <c r="BN126" s="200"/>
      <c r="BO126" s="200"/>
      <c r="BP126" s="200"/>
      <c r="BQ126" s="200"/>
      <c r="BR126" s="200"/>
      <c r="BS126" s="200"/>
      <c r="BT126" s="200"/>
      <c r="BU126" s="200"/>
      <c r="BV126" s="200"/>
      <c r="BW126" s="200"/>
      <c r="BX126" s="200"/>
      <c r="BY126" s="200"/>
      <c r="BZ126" s="200"/>
      <c r="CA126" s="200"/>
      <c r="CB126" s="200"/>
      <c r="CC126" s="200"/>
      <c r="CD126" s="200"/>
      <c r="CE126" s="200"/>
      <c r="CF126" s="200"/>
      <c r="CG126" s="200"/>
      <c r="CH126" s="200"/>
      <c r="CI126" s="200"/>
      <c r="CJ126" s="200"/>
      <c r="CK126" s="200"/>
      <c r="CL126" s="200"/>
      <c r="CM126" s="200"/>
      <c r="CN126" s="200"/>
      <c r="CO126" s="200"/>
      <c r="CP126" s="200"/>
      <c r="CQ126" s="200"/>
      <c r="CR126" s="200"/>
      <c r="CS126" s="200"/>
      <c r="CT126" s="200"/>
      <c r="CU126" s="200"/>
      <c r="CV126" s="200"/>
      <c r="CW126" s="200"/>
      <c r="CX126" s="200"/>
      <c r="CY126" s="200"/>
      <c r="CZ126" s="200"/>
      <c r="DA126" s="200"/>
      <c r="DB126" s="200"/>
      <c r="DC126" s="200"/>
      <c r="DD126" s="200"/>
      <c r="DE126" s="200"/>
      <c r="DF126" s="200"/>
      <c r="DG126" s="200"/>
      <c r="DH126" s="200"/>
      <c r="DI126" s="200"/>
      <c r="DJ126" s="200"/>
      <c r="DK126" s="200"/>
      <c r="DL126" s="201"/>
      <c r="DM126" s="201"/>
      <c r="DN126" s="201"/>
      <c r="DO126" s="201"/>
      <c r="DP126" s="201"/>
      <c r="DQ126" s="201"/>
      <c r="DR126" s="201"/>
      <c r="DS126" s="201"/>
      <c r="DT126" s="201"/>
      <c r="DU126" s="201"/>
      <c r="DV126" s="201"/>
      <c r="DW126" s="201"/>
      <c r="DX126" s="201"/>
      <c r="DY126" s="201"/>
      <c r="DZ126" s="201"/>
      <c r="EA126" s="201"/>
      <c r="EB126" s="201"/>
      <c r="EC126" s="201"/>
      <c r="ED126" s="201"/>
      <c r="EE126" s="201"/>
      <c r="EF126" s="201"/>
      <c r="EG126" s="201"/>
      <c r="EH126" s="201"/>
      <c r="EI126" s="201"/>
      <c r="EJ126" s="201"/>
      <c r="EK126" s="201"/>
      <c r="EL126" s="201"/>
      <c r="EM126" s="201"/>
      <c r="EN126" s="201"/>
      <c r="EO126" s="201"/>
      <c r="EP126" s="201"/>
      <c r="EQ126" s="201"/>
      <c r="ER126" s="201"/>
      <c r="ES126" s="201"/>
      <c r="ET126" s="201"/>
      <c r="EU126" s="201"/>
      <c r="EV126" s="201"/>
      <c r="EW126" s="201"/>
      <c r="EX126" s="201"/>
      <c r="EY126" s="201"/>
      <c r="EZ126" s="201"/>
      <c r="FA126" s="201"/>
      <c r="FB126" s="201"/>
      <c r="FC126" s="201"/>
      <c r="FD126" s="201"/>
      <c r="FE126" s="201"/>
      <c r="FF126" s="201"/>
      <c r="FG126" s="201"/>
      <c r="FH126" s="201"/>
      <c r="FI126" s="201"/>
      <c r="FJ126" s="201"/>
      <c r="FK126" s="201"/>
      <c r="FL126" s="201"/>
      <c r="FM126" s="201"/>
      <c r="FN126" s="201"/>
      <c r="FO126" s="201"/>
      <c r="FP126" s="201"/>
      <c r="FQ126" s="201"/>
      <c r="FR126" s="201"/>
      <c r="FS126" s="201"/>
      <c r="FT126" s="201"/>
      <c r="FU126" s="201"/>
      <c r="FV126" s="201"/>
      <c r="FW126" s="201"/>
      <c r="FX126" s="201"/>
      <c r="FY126" s="201"/>
      <c r="FZ126" s="201"/>
      <c r="GA126" s="201"/>
      <c r="GB126" s="201"/>
      <c r="GC126" s="201"/>
      <c r="GD126" s="201"/>
      <c r="GE126" s="201"/>
      <c r="GF126" s="201"/>
      <c r="GG126" s="201"/>
      <c r="GH126" s="201"/>
      <c r="GI126" s="201"/>
      <c r="GJ126" s="201"/>
      <c r="GK126" s="201"/>
      <c r="GL126" s="201"/>
      <c r="GM126" s="201"/>
      <c r="GN126" s="201"/>
      <c r="GO126" s="201"/>
      <c r="GP126" s="201"/>
      <c r="GQ126" s="201"/>
      <c r="GR126" s="201"/>
      <c r="GS126" s="201"/>
      <c r="GT126" s="201"/>
      <c r="GU126" s="201"/>
      <c r="GV126" s="201"/>
      <c r="GW126" s="201"/>
      <c r="GX126" s="201"/>
      <c r="GY126" s="201"/>
      <c r="GZ126" s="201"/>
      <c r="HA126" s="201"/>
      <c r="HB126" s="201"/>
      <c r="HC126" s="201"/>
      <c r="HD126" s="201"/>
      <c r="HE126" s="201"/>
      <c r="HF126" s="201"/>
      <c r="HG126" s="201"/>
      <c r="HH126" s="201"/>
      <c r="HI126" s="201"/>
      <c r="HJ126" s="201"/>
      <c r="HK126" s="201"/>
      <c r="HL126" s="201"/>
      <c r="HM126" s="201"/>
      <c r="HN126" s="201"/>
      <c r="HO126" s="201"/>
      <c r="HP126" s="201"/>
      <c r="HQ126" s="201"/>
      <c r="HR126" s="201"/>
      <c r="HS126" s="201"/>
      <c r="HT126" s="2"/>
      <c r="HU126" s="2"/>
      <c r="HV126" s="2"/>
      <c r="HW126" s="2"/>
      <c r="HX126" s="2"/>
      <c r="HY126" s="2"/>
      <c r="HZ126" s="2"/>
      <c r="IA126" s="2"/>
      <c r="IB126" s="2"/>
      <c r="IC126" s="2"/>
      <c r="ID126" s="2"/>
      <c r="IE126" s="2"/>
      <c r="IF126" s="2"/>
      <c r="IG126" s="2"/>
      <c r="IH126" s="2"/>
      <c r="II126" s="2"/>
      <c r="IJ126" s="2"/>
      <c r="IK126" s="2"/>
      <c r="IL126" s="2"/>
    </row>
    <row r="127" spans="1:246" ht="25.5" x14ac:dyDescent="0.25">
      <c r="A127" s="202" t="s">
        <v>224</v>
      </c>
      <c r="B127" s="202" t="s">
        <v>225</v>
      </c>
      <c r="C127" s="203" t="s">
        <v>226</v>
      </c>
      <c r="D127" s="408" t="s">
        <v>227</v>
      </c>
      <c r="E127" s="410" t="s">
        <v>46</v>
      </c>
      <c r="F127" s="409"/>
      <c r="G127" s="411"/>
      <c r="H127" s="412"/>
      <c r="I127" s="440"/>
      <c r="J127" s="440"/>
      <c r="K127" s="414"/>
      <c r="L127" s="414"/>
      <c r="M127" s="415"/>
      <c r="N127" s="211"/>
      <c r="O127" s="211"/>
      <c r="P127" s="211"/>
      <c r="Q127" s="211"/>
      <c r="R127" s="211"/>
      <c r="S127" s="416"/>
      <c r="T127" s="213"/>
      <c r="U127" s="214"/>
      <c r="V127" s="417"/>
      <c r="W127" s="216"/>
      <c r="X127" s="216"/>
      <c r="Y127" s="216"/>
      <c r="Z127" s="217"/>
      <c r="AA127" s="216"/>
      <c r="AB127" s="216"/>
      <c r="AC127" s="418"/>
      <c r="AD127" s="249"/>
      <c r="AE127" s="250"/>
      <c r="AF127" s="417"/>
      <c r="AG127" s="216"/>
      <c r="AH127" s="216"/>
      <c r="AI127" s="216"/>
      <c r="AJ127" s="217"/>
      <c r="AK127" s="216"/>
      <c r="AL127" s="216"/>
      <c r="AM127" s="216"/>
      <c r="AN127" s="219"/>
      <c r="HK127" s="2"/>
      <c r="HL127" s="2"/>
      <c r="HM127" s="2"/>
      <c r="HN127" s="2"/>
      <c r="HO127" s="2"/>
      <c r="HP127" s="2"/>
      <c r="HQ127" s="2"/>
      <c r="HR127" s="2"/>
      <c r="HS127" s="2"/>
    </row>
    <row r="128" spans="1:246" ht="70.5" customHeight="1" x14ac:dyDescent="0.25">
      <c r="A128" s="251"/>
      <c r="B128" s="251" t="s">
        <v>228</v>
      </c>
      <c r="C128" s="337" t="s">
        <v>229</v>
      </c>
      <c r="D128" s="360" t="s">
        <v>230</v>
      </c>
      <c r="E128" s="361" t="s">
        <v>50</v>
      </c>
      <c r="F128" s="387"/>
      <c r="G128" s="401" t="s">
        <v>51</v>
      </c>
      <c r="H128" s="441"/>
      <c r="I128" s="224" t="s">
        <v>52</v>
      </c>
      <c r="J128" s="364">
        <v>2</v>
      </c>
      <c r="K128" s="226" t="s">
        <v>231</v>
      </c>
      <c r="L128" s="254">
        <v>14</v>
      </c>
      <c r="M128" s="364"/>
      <c r="N128" s="229"/>
      <c r="O128" s="229"/>
      <c r="P128" s="754">
        <v>0</v>
      </c>
      <c r="Q128" s="754">
        <v>12</v>
      </c>
      <c r="R128" s="229"/>
      <c r="S128" s="365"/>
      <c r="T128" s="231" t="s">
        <v>1144</v>
      </c>
      <c r="U128" s="232" t="s">
        <v>1145</v>
      </c>
      <c r="V128" s="366">
        <v>1</v>
      </c>
      <c r="W128" s="234" t="s">
        <v>54</v>
      </c>
      <c r="X128" s="234" t="s">
        <v>55</v>
      </c>
      <c r="Y128" s="234"/>
      <c r="Z128" s="235">
        <v>1</v>
      </c>
      <c r="AA128" s="44" t="s">
        <v>57</v>
      </c>
      <c r="AB128" s="44" t="s">
        <v>55</v>
      </c>
      <c r="AC128" s="367" t="s">
        <v>82</v>
      </c>
      <c r="AD128" s="231" t="s">
        <v>1162</v>
      </c>
      <c r="AE128" s="232" t="str">
        <f t="shared" ref="AE128:AE131" si="4">+AD128</f>
        <v>100% CT DM transmis et récupéré par l'enseignante</v>
      </c>
      <c r="AF128" s="366">
        <v>1</v>
      </c>
      <c r="AG128" s="234" t="s">
        <v>57</v>
      </c>
      <c r="AH128" s="234" t="s">
        <v>55</v>
      </c>
      <c r="AI128" s="234" t="s">
        <v>82</v>
      </c>
      <c r="AJ128" s="235">
        <v>1</v>
      </c>
      <c r="AK128" s="44" t="s">
        <v>57</v>
      </c>
      <c r="AL128" s="44" t="s">
        <v>55</v>
      </c>
      <c r="AM128" s="44" t="s">
        <v>82</v>
      </c>
      <c r="AN128" s="237" t="s">
        <v>232</v>
      </c>
    </row>
    <row r="129" spans="1:246" ht="54" customHeight="1" x14ac:dyDescent="0.25">
      <c r="A129" s="251"/>
      <c r="B129" s="251" t="s">
        <v>233</v>
      </c>
      <c r="C129" s="337" t="s">
        <v>234</v>
      </c>
      <c r="D129" s="360" t="s">
        <v>235</v>
      </c>
      <c r="E129" s="361" t="s">
        <v>50</v>
      </c>
      <c r="F129" s="442"/>
      <c r="G129" s="401" t="s">
        <v>51</v>
      </c>
      <c r="H129" s="441"/>
      <c r="I129" s="224" t="s">
        <v>52</v>
      </c>
      <c r="J129" s="364">
        <v>2</v>
      </c>
      <c r="K129" s="226" t="s">
        <v>236</v>
      </c>
      <c r="L129" s="254">
        <v>14</v>
      </c>
      <c r="M129" s="364"/>
      <c r="N129" s="229"/>
      <c r="O129" s="229"/>
      <c r="P129" s="221"/>
      <c r="Q129" s="221"/>
      <c r="R129" s="264">
        <v>18</v>
      </c>
      <c r="S129" s="443"/>
      <c r="T129" s="231" t="s">
        <v>1146</v>
      </c>
      <c r="U129" s="232" t="s">
        <v>1147</v>
      </c>
      <c r="V129" s="366">
        <v>1</v>
      </c>
      <c r="W129" s="234" t="s">
        <v>54</v>
      </c>
      <c r="X129" s="234" t="s">
        <v>67</v>
      </c>
      <c r="Y129" s="234"/>
      <c r="Z129" s="235">
        <v>1</v>
      </c>
      <c r="AA129" s="44" t="s">
        <v>57</v>
      </c>
      <c r="AB129" s="44" t="s">
        <v>67</v>
      </c>
      <c r="AC129" s="367" t="s">
        <v>237</v>
      </c>
      <c r="AD129" s="231" t="s">
        <v>1163</v>
      </c>
      <c r="AE129" s="232" t="str">
        <f t="shared" si="4"/>
        <v>100% CT Epreuve orale à distance</v>
      </c>
      <c r="AF129" s="366">
        <v>1</v>
      </c>
      <c r="AG129" s="234" t="s">
        <v>57</v>
      </c>
      <c r="AH129" s="234" t="s">
        <v>67</v>
      </c>
      <c r="AI129" s="234" t="s">
        <v>237</v>
      </c>
      <c r="AJ129" s="235">
        <v>1</v>
      </c>
      <c r="AK129" s="44" t="s">
        <v>57</v>
      </c>
      <c r="AL129" s="44" t="s">
        <v>67</v>
      </c>
      <c r="AM129" s="44" t="s">
        <v>237</v>
      </c>
      <c r="AN129" s="237" t="s">
        <v>238</v>
      </c>
    </row>
    <row r="130" spans="1:246" ht="54" customHeight="1" x14ac:dyDescent="0.25">
      <c r="A130" s="251"/>
      <c r="B130" s="251" t="s">
        <v>239</v>
      </c>
      <c r="C130" s="337" t="s">
        <v>240</v>
      </c>
      <c r="D130" s="360" t="s">
        <v>241</v>
      </c>
      <c r="E130" s="361" t="s">
        <v>50</v>
      </c>
      <c r="F130" s="442"/>
      <c r="G130" s="401" t="s">
        <v>51</v>
      </c>
      <c r="H130" s="441"/>
      <c r="I130" s="224" t="s">
        <v>74</v>
      </c>
      <c r="J130" s="364">
        <v>3</v>
      </c>
      <c r="K130" s="226" t="s">
        <v>242</v>
      </c>
      <c r="L130" s="254">
        <v>14</v>
      </c>
      <c r="M130" s="364"/>
      <c r="N130" s="229"/>
      <c r="O130" s="229"/>
      <c r="P130" s="229">
        <v>18</v>
      </c>
      <c r="Q130" s="229"/>
      <c r="R130" s="229"/>
      <c r="S130" s="365"/>
      <c r="T130" s="231" t="s">
        <v>1148</v>
      </c>
      <c r="U130" s="232" t="s">
        <v>1149</v>
      </c>
      <c r="V130" s="366">
        <v>1</v>
      </c>
      <c r="W130" s="234" t="s">
        <v>54</v>
      </c>
      <c r="X130" s="234" t="s">
        <v>55</v>
      </c>
      <c r="Y130" s="234"/>
      <c r="Z130" s="235">
        <v>1</v>
      </c>
      <c r="AA130" s="44" t="s">
        <v>57</v>
      </c>
      <c r="AB130" s="44" t="s">
        <v>55</v>
      </c>
      <c r="AC130" s="367" t="s">
        <v>76</v>
      </c>
      <c r="AD130" s="231" t="s">
        <v>1164</v>
      </c>
      <c r="AE130" s="232" t="str">
        <f t="shared" si="4"/>
        <v>100% CT Devoir en temps limité (1h30) via Célène</v>
      </c>
      <c r="AF130" s="366">
        <v>1</v>
      </c>
      <c r="AG130" s="234" t="s">
        <v>57</v>
      </c>
      <c r="AH130" s="234" t="s">
        <v>55</v>
      </c>
      <c r="AI130" s="234" t="s">
        <v>76</v>
      </c>
      <c r="AJ130" s="235">
        <v>1</v>
      </c>
      <c r="AK130" s="44" t="s">
        <v>57</v>
      </c>
      <c r="AL130" s="44" t="s">
        <v>55</v>
      </c>
      <c r="AM130" s="44" t="s">
        <v>76</v>
      </c>
      <c r="AN130" s="237" t="s">
        <v>243</v>
      </c>
    </row>
    <row r="131" spans="1:246" ht="54" customHeight="1" x14ac:dyDescent="0.25">
      <c r="A131" s="251"/>
      <c r="B131" s="251" t="s">
        <v>244</v>
      </c>
      <c r="C131" s="337" t="s">
        <v>245</v>
      </c>
      <c r="D131" s="360" t="s">
        <v>246</v>
      </c>
      <c r="E131" s="361" t="s">
        <v>50</v>
      </c>
      <c r="F131" s="442"/>
      <c r="G131" s="401" t="s">
        <v>51</v>
      </c>
      <c r="H131" s="441"/>
      <c r="I131" s="224" t="s">
        <v>74</v>
      </c>
      <c r="J131" s="364">
        <v>3</v>
      </c>
      <c r="K131" s="226" t="s">
        <v>215</v>
      </c>
      <c r="L131" s="254">
        <v>14</v>
      </c>
      <c r="M131" s="364"/>
      <c r="N131" s="229"/>
      <c r="O131" s="229"/>
      <c r="P131" s="229">
        <v>18</v>
      </c>
      <c r="Q131" s="229"/>
      <c r="R131" s="229"/>
      <c r="S131" s="365"/>
      <c r="T131" s="231" t="s">
        <v>1150</v>
      </c>
      <c r="U131" s="232" t="s">
        <v>1151</v>
      </c>
      <c r="V131" s="366">
        <v>1</v>
      </c>
      <c r="W131" s="234" t="s">
        <v>54</v>
      </c>
      <c r="X131" s="234" t="s">
        <v>55</v>
      </c>
      <c r="Y131" s="234"/>
      <c r="Z131" s="235">
        <v>1</v>
      </c>
      <c r="AA131" s="44" t="s">
        <v>57</v>
      </c>
      <c r="AB131" s="44" t="s">
        <v>55</v>
      </c>
      <c r="AC131" s="367" t="s">
        <v>76</v>
      </c>
      <c r="AD131" s="231" t="s">
        <v>1165</v>
      </c>
      <c r="AE131" s="232" t="str">
        <f t="shared" si="4"/>
        <v>100% CT DM fourni par l'enseignante</v>
      </c>
      <c r="AF131" s="366">
        <v>1</v>
      </c>
      <c r="AG131" s="234" t="s">
        <v>57</v>
      </c>
      <c r="AH131" s="234" t="s">
        <v>55</v>
      </c>
      <c r="AI131" s="234" t="s">
        <v>76</v>
      </c>
      <c r="AJ131" s="235">
        <v>1</v>
      </c>
      <c r="AK131" s="44" t="s">
        <v>57</v>
      </c>
      <c r="AL131" s="44" t="s">
        <v>55</v>
      </c>
      <c r="AM131" s="44" t="s">
        <v>76</v>
      </c>
      <c r="AN131" s="237" t="s">
        <v>247</v>
      </c>
    </row>
    <row r="132" spans="1:246" ht="28.5" customHeight="1" x14ac:dyDescent="0.25">
      <c r="A132" s="202" t="s">
        <v>248</v>
      </c>
      <c r="B132" s="202" t="s">
        <v>249</v>
      </c>
      <c r="C132" s="203" t="s">
        <v>250</v>
      </c>
      <c r="D132" s="408"/>
      <c r="E132" s="410" t="s">
        <v>46</v>
      </c>
      <c r="F132" s="409"/>
      <c r="G132" s="411"/>
      <c r="H132" s="412"/>
      <c r="I132" s="413"/>
      <c r="J132" s="413"/>
      <c r="K132" s="414"/>
      <c r="L132" s="414"/>
      <c r="M132" s="415"/>
      <c r="N132" s="211"/>
      <c r="O132" s="211"/>
      <c r="P132" s="211"/>
      <c r="Q132" s="211"/>
      <c r="R132" s="211"/>
      <c r="S132" s="416"/>
      <c r="T132" s="213"/>
      <c r="U132" s="214"/>
      <c r="V132" s="417"/>
      <c r="W132" s="216"/>
      <c r="X132" s="216"/>
      <c r="Y132" s="216"/>
      <c r="Z132" s="217"/>
      <c r="AA132" s="216"/>
      <c r="AB132" s="216"/>
      <c r="AC132" s="418"/>
      <c r="AD132" s="213"/>
      <c r="AE132" s="214"/>
      <c r="AF132" s="417"/>
      <c r="AG132" s="216"/>
      <c r="AH132" s="216"/>
      <c r="AI132" s="216"/>
      <c r="AJ132" s="217"/>
      <c r="AK132" s="216"/>
      <c r="AL132" s="216"/>
      <c r="AM132" s="216"/>
      <c r="AN132" s="219"/>
      <c r="HK132" s="2"/>
      <c r="HL132" s="2"/>
      <c r="HM132" s="2"/>
      <c r="HN132" s="2"/>
      <c r="HO132" s="2"/>
      <c r="HP132" s="2"/>
      <c r="HQ132" s="2"/>
      <c r="HR132" s="2"/>
      <c r="HS132" s="2"/>
    </row>
    <row r="133" spans="1:246" ht="92.25" customHeight="1" x14ac:dyDescent="0.25">
      <c r="A133" s="251"/>
      <c r="B133" s="251" t="s">
        <v>251</v>
      </c>
      <c r="C133" s="337" t="s">
        <v>252</v>
      </c>
      <c r="D133" s="360" t="s">
        <v>253</v>
      </c>
      <c r="E133" s="361" t="s">
        <v>50</v>
      </c>
      <c r="F133" s="387"/>
      <c r="G133" s="401" t="s">
        <v>51</v>
      </c>
      <c r="H133" s="441"/>
      <c r="I133" s="252" t="s">
        <v>74</v>
      </c>
      <c r="J133" s="445">
        <v>3</v>
      </c>
      <c r="K133" s="226" t="s">
        <v>231</v>
      </c>
      <c r="L133" s="254">
        <v>14</v>
      </c>
      <c r="M133" s="445"/>
      <c r="N133" s="229"/>
      <c r="O133" s="229"/>
      <c r="P133" s="754">
        <v>0</v>
      </c>
      <c r="Q133" s="754">
        <v>24</v>
      </c>
      <c r="R133" s="229"/>
      <c r="S133" s="391"/>
      <c r="T133" s="231" t="s">
        <v>1152</v>
      </c>
      <c r="U133" s="232" t="s">
        <v>1153</v>
      </c>
      <c r="V133" s="366">
        <v>1</v>
      </c>
      <c r="W133" s="234" t="s">
        <v>54</v>
      </c>
      <c r="X133" s="234" t="s">
        <v>55</v>
      </c>
      <c r="Y133" s="234"/>
      <c r="Z133" s="235">
        <v>1</v>
      </c>
      <c r="AA133" s="44" t="s">
        <v>57</v>
      </c>
      <c r="AB133" s="44" t="s">
        <v>55</v>
      </c>
      <c r="AC133" s="367" t="s">
        <v>82</v>
      </c>
      <c r="AD133" s="231" t="s">
        <v>1162</v>
      </c>
      <c r="AE133" s="232" t="str">
        <f t="shared" ref="AE133:AE134" si="5">+AD133</f>
        <v>100% CT DM transmis et récupéré par l'enseignante</v>
      </c>
      <c r="AF133" s="366">
        <v>1</v>
      </c>
      <c r="AG133" s="234" t="s">
        <v>57</v>
      </c>
      <c r="AH133" s="234" t="s">
        <v>55</v>
      </c>
      <c r="AI133" s="234" t="s">
        <v>82</v>
      </c>
      <c r="AJ133" s="235">
        <v>1</v>
      </c>
      <c r="AK133" s="44" t="s">
        <v>57</v>
      </c>
      <c r="AL133" s="44" t="s">
        <v>55</v>
      </c>
      <c r="AM133" s="44" t="s">
        <v>82</v>
      </c>
      <c r="AN133" s="446" t="s">
        <v>254</v>
      </c>
    </row>
    <row r="134" spans="1:246" ht="41.25" customHeight="1" x14ac:dyDescent="0.25">
      <c r="A134" s="251"/>
      <c r="B134" s="251" t="s">
        <v>255</v>
      </c>
      <c r="C134" s="337" t="s">
        <v>256</v>
      </c>
      <c r="D134" s="360" t="s">
        <v>257</v>
      </c>
      <c r="E134" s="361" t="s">
        <v>50</v>
      </c>
      <c r="F134" s="387"/>
      <c r="G134" s="401" t="s">
        <v>51</v>
      </c>
      <c r="H134" s="441"/>
      <c r="I134" s="252" t="s">
        <v>74</v>
      </c>
      <c r="J134" s="445">
        <v>3</v>
      </c>
      <c r="K134" s="226" t="s">
        <v>215</v>
      </c>
      <c r="L134" s="254">
        <v>14</v>
      </c>
      <c r="M134" s="445"/>
      <c r="N134" s="229">
        <v>6</v>
      </c>
      <c r="O134" s="229"/>
      <c r="P134" s="229">
        <v>18</v>
      </c>
      <c r="Q134" s="229"/>
      <c r="R134" s="229"/>
      <c r="S134" s="391"/>
      <c r="T134" s="231" t="s">
        <v>1154</v>
      </c>
      <c r="U134" s="232" t="s">
        <v>1155</v>
      </c>
      <c r="V134" s="366" t="s">
        <v>258</v>
      </c>
      <c r="W134" s="234" t="s">
        <v>112</v>
      </c>
      <c r="X134" s="234" t="s">
        <v>140</v>
      </c>
      <c r="Y134" s="234" t="s">
        <v>259</v>
      </c>
      <c r="Z134" s="235">
        <v>1</v>
      </c>
      <c r="AA134" s="44" t="s">
        <v>57</v>
      </c>
      <c r="AB134" s="44" t="s">
        <v>55</v>
      </c>
      <c r="AC134" s="367" t="s">
        <v>260</v>
      </c>
      <c r="AD134" s="231" t="s">
        <v>1166</v>
      </c>
      <c r="AE134" s="232" t="str">
        <f t="shared" si="5"/>
        <v>100% CT DM à rendre via Célène</v>
      </c>
      <c r="AF134" s="366">
        <v>1</v>
      </c>
      <c r="AG134" s="234" t="s">
        <v>57</v>
      </c>
      <c r="AH134" s="234" t="s">
        <v>55</v>
      </c>
      <c r="AI134" s="234" t="s">
        <v>260</v>
      </c>
      <c r="AJ134" s="235">
        <v>1</v>
      </c>
      <c r="AK134" s="44" t="s">
        <v>57</v>
      </c>
      <c r="AL134" s="44" t="s">
        <v>55</v>
      </c>
      <c r="AM134" s="44" t="s">
        <v>260</v>
      </c>
      <c r="AN134" s="446" t="s">
        <v>261</v>
      </c>
    </row>
    <row r="135" spans="1:246" ht="28.5" customHeight="1" x14ac:dyDescent="0.25">
      <c r="A135" s="202" t="s">
        <v>262</v>
      </c>
      <c r="B135" s="202" t="s">
        <v>263</v>
      </c>
      <c r="C135" s="203" t="s">
        <v>264</v>
      </c>
      <c r="D135" s="408"/>
      <c r="E135" s="410" t="s">
        <v>46</v>
      </c>
      <c r="F135" s="409"/>
      <c r="G135" s="411"/>
      <c r="H135" s="412"/>
      <c r="I135" s="413"/>
      <c r="J135" s="413"/>
      <c r="K135" s="414"/>
      <c r="L135" s="414"/>
      <c r="M135" s="415"/>
      <c r="N135" s="211"/>
      <c r="O135" s="211"/>
      <c r="P135" s="211"/>
      <c r="Q135" s="211"/>
      <c r="R135" s="211"/>
      <c r="S135" s="416"/>
      <c r="T135" s="213"/>
      <c r="U135" s="214"/>
      <c r="V135" s="417"/>
      <c r="W135" s="216"/>
      <c r="X135" s="216"/>
      <c r="Y135" s="216"/>
      <c r="Z135" s="217"/>
      <c r="AA135" s="216"/>
      <c r="AB135" s="216"/>
      <c r="AC135" s="418"/>
      <c r="AD135" s="213"/>
      <c r="AE135" s="214"/>
      <c r="AF135" s="417"/>
      <c r="AG135" s="216"/>
      <c r="AH135" s="216"/>
      <c r="AI135" s="216"/>
      <c r="AJ135" s="217"/>
      <c r="AK135" s="216"/>
      <c r="AL135" s="216"/>
      <c r="AM135" s="216"/>
      <c r="AN135" s="219"/>
      <c r="HK135" s="2"/>
      <c r="HL135" s="2"/>
      <c r="HM135" s="2"/>
      <c r="HN135" s="2"/>
      <c r="HO135" s="2"/>
      <c r="HP135" s="2"/>
      <c r="HQ135" s="2"/>
      <c r="HR135" s="2"/>
      <c r="HS135" s="2"/>
    </row>
    <row r="136" spans="1:246" ht="54.75" customHeight="1" x14ac:dyDescent="0.25">
      <c r="A136" s="251"/>
      <c r="B136" s="251" t="s">
        <v>265</v>
      </c>
      <c r="C136" s="337" t="s">
        <v>266</v>
      </c>
      <c r="D136" s="360" t="s">
        <v>267</v>
      </c>
      <c r="E136" s="361" t="s">
        <v>50</v>
      </c>
      <c r="F136" s="387"/>
      <c r="G136" s="401" t="s">
        <v>51</v>
      </c>
      <c r="H136" s="441"/>
      <c r="I136" s="224" t="s">
        <v>74</v>
      </c>
      <c r="J136" s="364">
        <v>3</v>
      </c>
      <c r="K136" s="227" t="s">
        <v>268</v>
      </c>
      <c r="L136" s="254">
        <v>14</v>
      </c>
      <c r="M136" s="364"/>
      <c r="N136" s="229"/>
      <c r="O136" s="229"/>
      <c r="P136" s="229">
        <v>24</v>
      </c>
      <c r="Q136" s="229"/>
      <c r="R136" s="229"/>
      <c r="S136" s="391"/>
      <c r="T136" s="231" t="s">
        <v>1156</v>
      </c>
      <c r="U136" s="232" t="s">
        <v>1157</v>
      </c>
      <c r="V136" s="366">
        <v>1</v>
      </c>
      <c r="W136" s="234" t="s">
        <v>57</v>
      </c>
      <c r="X136" s="234" t="s">
        <v>55</v>
      </c>
      <c r="Y136" s="234" t="s">
        <v>260</v>
      </c>
      <c r="Z136" s="235">
        <v>1</v>
      </c>
      <c r="AA136" s="44" t="s">
        <v>57</v>
      </c>
      <c r="AB136" s="44" t="s">
        <v>55</v>
      </c>
      <c r="AC136" s="367" t="s">
        <v>260</v>
      </c>
      <c r="AD136" s="231" t="s">
        <v>1160</v>
      </c>
      <c r="AE136" s="232" t="str">
        <f t="shared" ref="AE136:AE137" si="6">+AD136</f>
        <v>100% CT à distance</v>
      </c>
      <c r="AF136" s="366">
        <v>1</v>
      </c>
      <c r="AG136" s="234" t="s">
        <v>57</v>
      </c>
      <c r="AH136" s="234" t="s">
        <v>67</v>
      </c>
      <c r="AI136" s="234" t="s">
        <v>237</v>
      </c>
      <c r="AJ136" s="235">
        <v>1</v>
      </c>
      <c r="AK136" s="44" t="s">
        <v>57</v>
      </c>
      <c r="AL136" s="44" t="s">
        <v>67</v>
      </c>
      <c r="AM136" s="44" t="s">
        <v>237</v>
      </c>
      <c r="AN136" s="237" t="s">
        <v>269</v>
      </c>
    </row>
    <row r="137" spans="1:246" ht="54.75" customHeight="1" x14ac:dyDescent="0.25">
      <c r="A137" s="251"/>
      <c r="B137" s="251" t="s">
        <v>270</v>
      </c>
      <c r="C137" s="337" t="s">
        <v>271</v>
      </c>
      <c r="D137" s="360" t="s">
        <v>272</v>
      </c>
      <c r="E137" s="361" t="s">
        <v>50</v>
      </c>
      <c r="F137" s="387"/>
      <c r="G137" s="401" t="s">
        <v>51</v>
      </c>
      <c r="H137" s="441"/>
      <c r="I137" s="224" t="s">
        <v>74</v>
      </c>
      <c r="J137" s="364">
        <v>3</v>
      </c>
      <c r="K137" s="226" t="s">
        <v>215</v>
      </c>
      <c r="L137" s="254">
        <v>14</v>
      </c>
      <c r="M137" s="364"/>
      <c r="N137" s="229"/>
      <c r="O137" s="229"/>
      <c r="P137" s="229">
        <v>24</v>
      </c>
      <c r="Q137" s="229"/>
      <c r="R137" s="229"/>
      <c r="S137" s="391"/>
      <c r="T137" s="231" t="s">
        <v>1158</v>
      </c>
      <c r="U137" s="232" t="s">
        <v>1159</v>
      </c>
      <c r="V137" s="366">
        <v>1</v>
      </c>
      <c r="W137" s="234" t="s">
        <v>54</v>
      </c>
      <c r="X137" s="234" t="s">
        <v>273</v>
      </c>
      <c r="Y137" s="234"/>
      <c r="Z137" s="235">
        <v>1</v>
      </c>
      <c r="AA137" s="44" t="s">
        <v>57</v>
      </c>
      <c r="AB137" s="44" t="s">
        <v>55</v>
      </c>
      <c r="AC137" s="367" t="s">
        <v>260</v>
      </c>
      <c r="AD137" s="231" t="s">
        <v>1161</v>
      </c>
      <c r="AE137" s="232" t="str">
        <f t="shared" si="6"/>
        <v>DM transmis via Célène</v>
      </c>
      <c r="AF137" s="366">
        <v>1</v>
      </c>
      <c r="AG137" s="234" t="s">
        <v>57</v>
      </c>
      <c r="AH137" s="234" t="s">
        <v>55</v>
      </c>
      <c r="AI137" s="234" t="s">
        <v>260</v>
      </c>
      <c r="AJ137" s="235">
        <v>1</v>
      </c>
      <c r="AK137" s="44" t="s">
        <v>57</v>
      </c>
      <c r="AL137" s="44" t="s">
        <v>55</v>
      </c>
      <c r="AM137" s="44" t="s">
        <v>260</v>
      </c>
      <c r="AN137" s="237" t="s">
        <v>274</v>
      </c>
    </row>
    <row r="138" spans="1:246" ht="28.5" customHeight="1" x14ac:dyDescent="0.25">
      <c r="A138" s="202" t="s">
        <v>275</v>
      </c>
      <c r="B138" s="202" t="s">
        <v>276</v>
      </c>
      <c r="C138" s="203" t="s">
        <v>277</v>
      </c>
      <c r="D138" s="408"/>
      <c r="E138" s="409" t="s">
        <v>118</v>
      </c>
      <c r="F138" s="409"/>
      <c r="G138" s="411"/>
      <c r="H138" s="412" t="s">
        <v>119</v>
      </c>
      <c r="I138" s="413" t="s">
        <v>52</v>
      </c>
      <c r="J138" s="413">
        <v>2</v>
      </c>
      <c r="K138" s="414"/>
      <c r="L138" s="414"/>
      <c r="M138" s="415"/>
      <c r="N138" s="211"/>
      <c r="O138" s="211"/>
      <c r="P138" s="211"/>
      <c r="Q138" s="211"/>
      <c r="R138" s="211"/>
      <c r="S138" s="416"/>
      <c r="T138" s="213"/>
      <c r="U138" s="214"/>
      <c r="V138" s="417"/>
      <c r="W138" s="216"/>
      <c r="X138" s="216"/>
      <c r="Y138" s="216"/>
      <c r="Z138" s="217"/>
      <c r="AA138" s="216"/>
      <c r="AB138" s="216"/>
      <c r="AC138" s="418"/>
      <c r="AD138" s="249"/>
      <c r="AE138" s="250"/>
      <c r="AF138" s="417"/>
      <c r="AG138" s="216"/>
      <c r="AH138" s="216"/>
      <c r="AI138" s="216"/>
      <c r="AJ138" s="217"/>
      <c r="AK138" s="216"/>
      <c r="AL138" s="216"/>
      <c r="AM138" s="216"/>
      <c r="AN138" s="219"/>
      <c r="HK138" s="2"/>
      <c r="HL138" s="2"/>
      <c r="HM138" s="2"/>
      <c r="HN138" s="2"/>
      <c r="HO138" s="2"/>
      <c r="HP138" s="2"/>
      <c r="HQ138" s="2"/>
      <c r="HR138" s="2"/>
      <c r="HS138" s="2"/>
    </row>
    <row r="139" spans="1:246" s="239" customFormat="1" ht="89.25" x14ac:dyDescent="0.25">
      <c r="A139" s="447"/>
      <c r="B139" s="447" t="s">
        <v>120</v>
      </c>
      <c r="C139" s="337" t="s">
        <v>121</v>
      </c>
      <c r="D139" s="386" t="s">
        <v>122</v>
      </c>
      <c r="E139" s="361" t="s">
        <v>50</v>
      </c>
      <c r="F139" s="280" t="s">
        <v>123</v>
      </c>
      <c r="G139" s="362" t="s">
        <v>124</v>
      </c>
      <c r="H139" s="363"/>
      <c r="I139" s="224" t="s">
        <v>52</v>
      </c>
      <c r="J139" s="364">
        <v>2</v>
      </c>
      <c r="K139" s="227" t="s">
        <v>125</v>
      </c>
      <c r="L139" s="227">
        <v>12</v>
      </c>
      <c r="M139" s="364"/>
      <c r="N139" s="228"/>
      <c r="O139" s="228"/>
      <c r="P139" s="229">
        <v>18</v>
      </c>
      <c r="Q139" s="229"/>
      <c r="R139" s="229"/>
      <c r="S139" s="365"/>
      <c r="T139" s="231" t="str">
        <f>+$T$104</f>
        <v>100% CC dont DEVOIR MAISON</v>
      </c>
      <c r="U139" s="232" t="str">
        <f>+$U$104</f>
        <v>100% CT
DEVOIR MAISON</v>
      </c>
      <c r="V139" s="366">
        <v>1</v>
      </c>
      <c r="W139" s="234" t="s">
        <v>54</v>
      </c>
      <c r="X139" s="234" t="s">
        <v>140</v>
      </c>
      <c r="Y139" s="234" t="s">
        <v>203</v>
      </c>
      <c r="Z139" s="235">
        <v>1</v>
      </c>
      <c r="AA139" s="44" t="s">
        <v>57</v>
      </c>
      <c r="AB139" s="44" t="s">
        <v>55</v>
      </c>
      <c r="AC139" s="367" t="s">
        <v>82</v>
      </c>
      <c r="AD139" s="231" t="str">
        <f>+$AD$104</f>
        <v>100% CT oral à distance 15 min. Contacter enseignant au préalable par téléphone</v>
      </c>
      <c r="AE139" s="232" t="str">
        <f t="shared" ref="AE139:AE142" si="7">+AD139</f>
        <v>100% CT oral à distance 15 min. Contacter enseignant au préalable par téléphone</v>
      </c>
      <c r="AF139" s="366">
        <v>1</v>
      </c>
      <c r="AG139" s="234" t="s">
        <v>57</v>
      </c>
      <c r="AH139" s="234" t="s">
        <v>67</v>
      </c>
      <c r="AI139" s="234" t="s">
        <v>69</v>
      </c>
      <c r="AJ139" s="235">
        <v>1</v>
      </c>
      <c r="AK139" s="44" t="s">
        <v>57</v>
      </c>
      <c r="AL139" s="44" t="s">
        <v>67</v>
      </c>
      <c r="AM139" s="44" t="s">
        <v>69</v>
      </c>
      <c r="AN139" s="237" t="s">
        <v>129</v>
      </c>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238"/>
      <c r="DM139" s="238"/>
      <c r="DN139" s="238"/>
      <c r="DO139" s="238"/>
      <c r="DP139" s="238"/>
      <c r="DQ139" s="238"/>
      <c r="DR139" s="238"/>
      <c r="DS139" s="238"/>
      <c r="DT139" s="238"/>
      <c r="DU139" s="238"/>
      <c r="DV139" s="238"/>
      <c r="DW139" s="238"/>
      <c r="DX139" s="238"/>
      <c r="DY139" s="238"/>
      <c r="DZ139" s="238"/>
      <c r="EA139" s="238"/>
      <c r="EB139" s="238"/>
      <c r="EC139" s="238"/>
      <c r="ED139" s="238"/>
      <c r="EE139" s="238"/>
      <c r="EF139" s="238"/>
      <c r="EG139" s="238"/>
      <c r="EH139" s="238"/>
      <c r="EI139" s="238"/>
      <c r="EJ139" s="238"/>
      <c r="EK139" s="238"/>
      <c r="EL139" s="238"/>
      <c r="EM139" s="238"/>
      <c r="EN139" s="238"/>
      <c r="EO139" s="238"/>
      <c r="EP139" s="238"/>
      <c r="EQ139" s="238"/>
      <c r="ER139" s="238"/>
      <c r="ES139" s="238"/>
      <c r="ET139" s="238"/>
      <c r="EU139" s="238"/>
      <c r="EV139" s="238"/>
      <c r="EW139" s="238"/>
      <c r="EX139" s="238"/>
      <c r="EY139" s="238"/>
      <c r="EZ139" s="238"/>
      <c r="FA139" s="238"/>
      <c r="FB139" s="238"/>
      <c r="FC139" s="238"/>
      <c r="FD139" s="238"/>
      <c r="FE139" s="238"/>
      <c r="FF139" s="238"/>
      <c r="FG139" s="238"/>
      <c r="FH139" s="238"/>
      <c r="FI139" s="238"/>
      <c r="FJ139" s="238"/>
      <c r="FK139" s="238"/>
      <c r="FL139" s="238"/>
      <c r="FM139" s="238"/>
      <c r="FN139" s="238"/>
      <c r="FO139" s="238"/>
      <c r="FP139" s="238"/>
      <c r="FQ139" s="238"/>
      <c r="FR139" s="238"/>
      <c r="FS139" s="238"/>
      <c r="FT139" s="238"/>
      <c r="FU139" s="238"/>
      <c r="FV139" s="238"/>
      <c r="FW139" s="238"/>
      <c r="FX139" s="238"/>
      <c r="FY139" s="238"/>
      <c r="FZ139" s="238"/>
      <c r="GA139" s="238"/>
      <c r="GB139" s="238"/>
      <c r="GC139" s="238"/>
      <c r="GD139" s="238"/>
      <c r="GE139" s="238"/>
      <c r="GF139" s="238"/>
      <c r="GG139" s="238"/>
      <c r="GH139" s="238"/>
      <c r="GI139" s="238"/>
      <c r="GJ139" s="238"/>
      <c r="GK139" s="238"/>
      <c r="GL139" s="238"/>
      <c r="GM139" s="238"/>
      <c r="GN139" s="238"/>
      <c r="GO139" s="238"/>
      <c r="GP139" s="238"/>
      <c r="GQ139" s="238"/>
      <c r="GR139" s="238"/>
      <c r="GS139" s="238"/>
      <c r="GT139" s="238"/>
      <c r="GU139" s="238"/>
      <c r="GV139" s="238"/>
      <c r="GW139" s="238"/>
      <c r="GX139" s="238"/>
      <c r="GY139" s="238"/>
      <c r="GZ139" s="238"/>
      <c r="HA139" s="238"/>
      <c r="HB139" s="238"/>
      <c r="HC139" s="238"/>
      <c r="HD139" s="238"/>
      <c r="HE139" s="238"/>
      <c r="HF139" s="238"/>
      <c r="HG139" s="238"/>
      <c r="HH139" s="238"/>
      <c r="HI139" s="238"/>
      <c r="HJ139" s="238"/>
    </row>
    <row r="140" spans="1:246" s="342" customFormat="1" ht="76.5" x14ac:dyDescent="0.25">
      <c r="A140" s="447"/>
      <c r="B140" s="447" t="s">
        <v>278</v>
      </c>
      <c r="C140" s="337" t="s">
        <v>279</v>
      </c>
      <c r="D140" s="386" t="s">
        <v>280</v>
      </c>
      <c r="E140" s="361" t="s">
        <v>50</v>
      </c>
      <c r="F140" s="448" t="s">
        <v>123</v>
      </c>
      <c r="G140" s="449" t="s">
        <v>51</v>
      </c>
      <c r="H140" s="450"/>
      <c r="I140" s="224" t="s">
        <v>52</v>
      </c>
      <c r="J140" s="364">
        <v>2</v>
      </c>
      <c r="K140" s="227" t="s">
        <v>281</v>
      </c>
      <c r="L140" s="227">
        <v>11</v>
      </c>
      <c r="M140" s="364"/>
      <c r="N140" s="228"/>
      <c r="O140" s="228"/>
      <c r="P140" s="229">
        <v>18</v>
      </c>
      <c r="Q140" s="229"/>
      <c r="R140" s="229"/>
      <c r="S140" s="365"/>
      <c r="T140" s="231" t="s">
        <v>1307</v>
      </c>
      <c r="U140" s="232" t="s">
        <v>1308</v>
      </c>
      <c r="V140" s="366">
        <v>1</v>
      </c>
      <c r="W140" s="234" t="s">
        <v>54</v>
      </c>
      <c r="X140" s="234" t="s">
        <v>140</v>
      </c>
      <c r="Y140" s="234" t="s">
        <v>203</v>
      </c>
      <c r="Z140" s="235">
        <v>1</v>
      </c>
      <c r="AA140" s="44" t="s">
        <v>57</v>
      </c>
      <c r="AB140" s="44" t="s">
        <v>55</v>
      </c>
      <c r="AC140" s="367" t="s">
        <v>82</v>
      </c>
      <c r="AD140" s="231" t="s">
        <v>1309</v>
      </c>
      <c r="AE140" s="232" t="str">
        <f t="shared" si="7"/>
        <v>DM sans temps limité, 
dépôt sujet sur CELENE le xx/06,
copie à rendre au plus tard le xx/06 sur mon adresse email emiliejanton@yahoo.fr, cmasarrre@yahoo.fr</v>
      </c>
      <c r="AF140" s="366">
        <v>1</v>
      </c>
      <c r="AG140" s="234" t="s">
        <v>57</v>
      </c>
      <c r="AH140" s="234" t="s">
        <v>55</v>
      </c>
      <c r="AI140" s="234" t="s">
        <v>82</v>
      </c>
      <c r="AJ140" s="235">
        <v>1</v>
      </c>
      <c r="AK140" s="44" t="s">
        <v>57</v>
      </c>
      <c r="AL140" s="44" t="s">
        <v>55</v>
      </c>
      <c r="AM140" s="44" t="s">
        <v>82</v>
      </c>
      <c r="AN140" s="237" t="s">
        <v>135</v>
      </c>
      <c r="AO140" s="340"/>
      <c r="AP140" s="340"/>
      <c r="AQ140" s="340"/>
      <c r="AR140" s="340"/>
      <c r="AS140" s="340"/>
      <c r="AT140" s="340"/>
      <c r="AU140" s="340"/>
      <c r="AV140" s="340"/>
      <c r="AW140" s="340"/>
      <c r="AX140" s="340"/>
      <c r="AY140" s="340"/>
      <c r="AZ140" s="340"/>
      <c r="BA140" s="340"/>
      <c r="BB140" s="340"/>
      <c r="BC140" s="340"/>
      <c r="BD140" s="340"/>
      <c r="BE140" s="340"/>
      <c r="BF140" s="340"/>
      <c r="BG140" s="340"/>
      <c r="BH140" s="340"/>
      <c r="BI140" s="340"/>
      <c r="BJ140" s="340"/>
      <c r="BK140" s="340"/>
      <c r="BL140" s="340"/>
      <c r="BM140" s="340"/>
      <c r="BN140" s="340"/>
      <c r="BO140" s="340"/>
      <c r="BP140" s="340"/>
      <c r="BQ140" s="340"/>
      <c r="BR140" s="340"/>
      <c r="BS140" s="340"/>
      <c r="BT140" s="340"/>
      <c r="BU140" s="340"/>
      <c r="BV140" s="340"/>
      <c r="BW140" s="340"/>
      <c r="BX140" s="340"/>
      <c r="BY140" s="340"/>
      <c r="BZ140" s="340"/>
      <c r="CA140" s="340"/>
      <c r="CB140" s="340"/>
      <c r="CC140" s="340"/>
      <c r="CD140" s="340"/>
      <c r="CE140" s="340"/>
      <c r="CF140" s="340"/>
      <c r="CG140" s="340"/>
      <c r="CH140" s="340"/>
      <c r="CI140" s="340"/>
      <c r="CJ140" s="340"/>
      <c r="CK140" s="340"/>
      <c r="CL140" s="340"/>
      <c r="CM140" s="340"/>
      <c r="CN140" s="340"/>
      <c r="CO140" s="340"/>
      <c r="CP140" s="340"/>
      <c r="CQ140" s="340"/>
      <c r="CR140" s="340"/>
      <c r="CS140" s="340"/>
      <c r="CT140" s="340"/>
      <c r="CU140" s="340"/>
      <c r="CV140" s="340"/>
      <c r="CW140" s="340"/>
      <c r="CX140" s="340"/>
      <c r="CY140" s="340"/>
      <c r="CZ140" s="340"/>
      <c r="DA140" s="340"/>
      <c r="DB140" s="340"/>
      <c r="DC140" s="340"/>
      <c r="DD140" s="340"/>
      <c r="DE140" s="340"/>
      <c r="DF140" s="340"/>
      <c r="DG140" s="340"/>
      <c r="DH140" s="340"/>
      <c r="DI140" s="340"/>
      <c r="DJ140" s="340"/>
      <c r="DK140" s="340"/>
      <c r="DL140" s="341"/>
      <c r="DM140" s="341"/>
      <c r="DN140" s="341"/>
      <c r="DO140" s="341"/>
      <c r="DP140" s="341"/>
      <c r="DQ140" s="341"/>
      <c r="DR140" s="341"/>
      <c r="DS140" s="341"/>
      <c r="DT140" s="341"/>
      <c r="DU140" s="341"/>
      <c r="DV140" s="341"/>
      <c r="DW140" s="341"/>
      <c r="DX140" s="341"/>
      <c r="DY140" s="341"/>
      <c r="DZ140" s="341"/>
      <c r="EA140" s="341"/>
      <c r="EB140" s="341"/>
      <c r="EC140" s="341"/>
      <c r="ED140" s="341"/>
      <c r="EE140" s="341"/>
      <c r="EF140" s="341"/>
      <c r="EG140" s="341"/>
      <c r="EH140" s="341"/>
      <c r="EI140" s="341"/>
      <c r="EJ140" s="341"/>
      <c r="EK140" s="341"/>
      <c r="EL140" s="341"/>
      <c r="EM140" s="341"/>
      <c r="EN140" s="341"/>
      <c r="EO140" s="341"/>
      <c r="EP140" s="341"/>
      <c r="EQ140" s="341"/>
      <c r="ER140" s="341"/>
      <c r="ES140" s="341"/>
      <c r="ET140" s="341"/>
      <c r="EU140" s="341"/>
      <c r="EV140" s="341"/>
      <c r="EW140" s="341"/>
      <c r="EX140" s="341"/>
      <c r="EY140" s="341"/>
      <c r="EZ140" s="341"/>
      <c r="FA140" s="341"/>
      <c r="FB140" s="341"/>
      <c r="FC140" s="341"/>
      <c r="FD140" s="341"/>
      <c r="FE140" s="341"/>
      <c r="FF140" s="341"/>
      <c r="FG140" s="341"/>
      <c r="FH140" s="341"/>
      <c r="FI140" s="341"/>
      <c r="FJ140" s="341"/>
      <c r="FK140" s="341"/>
      <c r="FL140" s="341"/>
      <c r="FM140" s="341"/>
      <c r="FN140" s="341"/>
      <c r="FO140" s="341"/>
      <c r="FP140" s="341"/>
      <c r="FQ140" s="341"/>
      <c r="FR140" s="341"/>
      <c r="FS140" s="341"/>
      <c r="FT140" s="341"/>
      <c r="FU140" s="341"/>
      <c r="FV140" s="341"/>
      <c r="FW140" s="341"/>
      <c r="FX140" s="341"/>
      <c r="FY140" s="341"/>
      <c r="FZ140" s="341"/>
      <c r="GA140" s="341"/>
      <c r="GB140" s="341"/>
      <c r="GC140" s="341"/>
      <c r="GD140" s="341"/>
      <c r="GE140" s="341"/>
      <c r="GF140" s="341"/>
      <c r="GG140" s="341"/>
      <c r="GH140" s="341"/>
      <c r="GI140" s="341"/>
      <c r="GJ140" s="341"/>
      <c r="GK140" s="341"/>
      <c r="GL140" s="341"/>
      <c r="GM140" s="341"/>
      <c r="GN140" s="341"/>
      <c r="GO140" s="341"/>
      <c r="GP140" s="341"/>
      <c r="GQ140" s="341"/>
      <c r="GR140" s="341"/>
      <c r="GS140" s="341"/>
      <c r="GT140" s="341"/>
      <c r="GU140" s="341"/>
      <c r="GV140" s="341"/>
      <c r="GW140" s="341"/>
      <c r="GX140" s="341"/>
      <c r="GY140" s="341"/>
      <c r="GZ140" s="341"/>
      <c r="HA140" s="341"/>
      <c r="HB140" s="341"/>
      <c r="HC140" s="341"/>
      <c r="HD140" s="341"/>
      <c r="HE140" s="341"/>
      <c r="HF140" s="341"/>
      <c r="HG140" s="341"/>
      <c r="HH140" s="341"/>
      <c r="HI140" s="341"/>
      <c r="HJ140" s="341"/>
    </row>
    <row r="141" spans="1:246" s="342" customFormat="1" ht="66.75" customHeight="1" x14ac:dyDescent="0.25">
      <c r="A141" s="447"/>
      <c r="B141" s="447" t="s">
        <v>136</v>
      </c>
      <c r="C141" s="337" t="s">
        <v>137</v>
      </c>
      <c r="D141" s="386" t="str">
        <f>IF(OR(D106="",D106=0),"",D106)</f>
        <v/>
      </c>
      <c r="E141" s="361" t="str">
        <f t="shared" ref="E141:AN141" si="8">IF(OR(E106="",E106=0),"",E106)</f>
        <v>UE TRONC COMMUN</v>
      </c>
      <c r="F141" s="448" t="str">
        <f t="shared" si="8"/>
        <v>L2 LLCER</v>
      </c>
      <c r="G141" s="449" t="str">
        <f t="shared" si="8"/>
        <v>LLCER</v>
      </c>
      <c r="H141" s="450" t="str">
        <f t="shared" si="8"/>
        <v/>
      </c>
      <c r="I141" s="224" t="str">
        <f t="shared" si="8"/>
        <v>2</v>
      </c>
      <c r="J141" s="364">
        <f t="shared" si="8"/>
        <v>2</v>
      </c>
      <c r="K141" s="227" t="str">
        <f t="shared" si="8"/>
        <v>NATANSON Brigitte
SERPOLLET Noëlle</v>
      </c>
      <c r="L141" s="227" t="str">
        <f t="shared" si="8"/>
        <v>09</v>
      </c>
      <c r="M141" s="364" t="str">
        <f t="shared" si="8"/>
        <v/>
      </c>
      <c r="N141" s="228" t="str">
        <f t="shared" si="8"/>
        <v/>
      </c>
      <c r="O141" s="228"/>
      <c r="P141" s="229">
        <f t="shared" si="8"/>
        <v>15</v>
      </c>
      <c r="Q141" s="229"/>
      <c r="R141" s="229"/>
      <c r="S141" s="365" t="str">
        <f t="shared" si="8"/>
        <v/>
      </c>
      <c r="T141" s="231" t="str">
        <f t="shared" ref="T141:U141" si="9">IF(T106="","",T106)</f>
        <v>100% CC Devoir maison</v>
      </c>
      <c r="U141" s="232" t="str">
        <f t="shared" si="9"/>
        <v xml:space="preserve">100% CT Devoir maison </v>
      </c>
      <c r="V141" s="366">
        <f t="shared" si="8"/>
        <v>1</v>
      </c>
      <c r="W141" s="234" t="str">
        <f t="shared" si="8"/>
        <v>CC</v>
      </c>
      <c r="X141" s="234" t="str">
        <f t="shared" si="8"/>
        <v>écrit et oral</v>
      </c>
      <c r="Y141" s="234" t="str">
        <f t="shared" si="8"/>
        <v>2 écrits 1h30 et 1 oral 15 min</v>
      </c>
      <c r="Z141" s="235">
        <f t="shared" si="8"/>
        <v>1</v>
      </c>
      <c r="AA141" s="44" t="str">
        <f t="shared" si="8"/>
        <v>CT</v>
      </c>
      <c r="AB141" s="44" t="str">
        <f t="shared" si="8"/>
        <v>écrit</v>
      </c>
      <c r="AC141" s="367" t="str">
        <f t="shared" si="8"/>
        <v>2h00</v>
      </c>
      <c r="AD141" s="231" t="str">
        <f t="shared" ref="AD141:AE141" si="10">IF(AD106="","",AD106)</f>
        <v xml:space="preserve">100% CT Devoir maison </v>
      </c>
      <c r="AE141" s="232" t="str">
        <f t="shared" si="10"/>
        <v xml:space="preserve">100% CT Devoir maison </v>
      </c>
      <c r="AF141" s="366">
        <f t="shared" si="8"/>
        <v>1</v>
      </c>
      <c r="AG141" s="234" t="str">
        <f t="shared" si="8"/>
        <v>CT</v>
      </c>
      <c r="AH141" s="234" t="str">
        <f t="shared" si="8"/>
        <v>écrit</v>
      </c>
      <c r="AI141" s="234" t="str">
        <f t="shared" si="8"/>
        <v>2h00</v>
      </c>
      <c r="AJ141" s="235">
        <f t="shared" si="8"/>
        <v>1</v>
      </c>
      <c r="AK141" s="44" t="str">
        <f t="shared" si="8"/>
        <v>CT</v>
      </c>
      <c r="AL141" s="44" t="str">
        <f t="shared" si="8"/>
        <v>écrit</v>
      </c>
      <c r="AM141" s="44" t="str">
        <f t="shared" si="8"/>
        <v>2h00</v>
      </c>
      <c r="AN141" s="237" t="str">
        <f t="shared" si="8"/>
        <v/>
      </c>
      <c r="AO141" s="340"/>
      <c r="AP141" s="340"/>
      <c r="AQ141" s="340"/>
      <c r="AR141" s="340"/>
      <c r="AS141" s="340"/>
      <c r="AT141" s="340"/>
      <c r="AU141" s="340"/>
      <c r="AV141" s="340"/>
      <c r="AW141" s="340"/>
      <c r="AX141" s="340"/>
      <c r="AY141" s="340"/>
      <c r="AZ141" s="340"/>
      <c r="BA141" s="340"/>
      <c r="BB141" s="340"/>
      <c r="BC141" s="340"/>
      <c r="BD141" s="340"/>
      <c r="BE141" s="340"/>
      <c r="BF141" s="340"/>
      <c r="BG141" s="340"/>
      <c r="BH141" s="340"/>
      <c r="BI141" s="340"/>
      <c r="BJ141" s="340"/>
      <c r="BK141" s="340"/>
      <c r="BL141" s="340"/>
      <c r="BM141" s="340"/>
      <c r="BN141" s="340"/>
      <c r="BO141" s="340"/>
      <c r="BP141" s="340"/>
      <c r="BQ141" s="340"/>
      <c r="BR141" s="340"/>
      <c r="BS141" s="340"/>
      <c r="BT141" s="340"/>
      <c r="BU141" s="340"/>
      <c r="BV141" s="340"/>
      <c r="BW141" s="340"/>
      <c r="BX141" s="340"/>
      <c r="BY141" s="340"/>
      <c r="BZ141" s="340"/>
      <c r="CA141" s="340"/>
      <c r="CB141" s="340"/>
      <c r="CC141" s="340"/>
      <c r="CD141" s="340"/>
      <c r="CE141" s="340"/>
      <c r="CF141" s="340"/>
      <c r="CG141" s="340"/>
      <c r="CH141" s="340"/>
      <c r="CI141" s="340"/>
      <c r="CJ141" s="340"/>
      <c r="CK141" s="340"/>
      <c r="CL141" s="340"/>
      <c r="CM141" s="340"/>
      <c r="CN141" s="340"/>
      <c r="CO141" s="340"/>
      <c r="CP141" s="340"/>
      <c r="CQ141" s="340"/>
      <c r="CR141" s="340"/>
      <c r="CS141" s="340"/>
      <c r="CT141" s="340"/>
      <c r="CU141" s="340"/>
      <c r="CV141" s="340"/>
      <c r="CW141" s="340"/>
      <c r="CX141" s="340"/>
      <c r="CY141" s="340"/>
      <c r="CZ141" s="340"/>
      <c r="DA141" s="340"/>
      <c r="DB141" s="340"/>
      <c r="DC141" s="340"/>
      <c r="DD141" s="340"/>
      <c r="DE141" s="340"/>
      <c r="DF141" s="340"/>
      <c r="DG141" s="340"/>
      <c r="DH141" s="340"/>
      <c r="DI141" s="340"/>
      <c r="DJ141" s="340"/>
      <c r="DK141" s="340"/>
      <c r="DL141" s="341"/>
      <c r="DM141" s="341"/>
      <c r="DN141" s="341"/>
      <c r="DO141" s="341"/>
      <c r="DP141" s="341"/>
      <c r="DQ141" s="341"/>
      <c r="DR141" s="341"/>
      <c r="DS141" s="341"/>
      <c r="DT141" s="341"/>
      <c r="DU141" s="341"/>
      <c r="DV141" s="341"/>
      <c r="DW141" s="341"/>
      <c r="DX141" s="341"/>
      <c r="DY141" s="341"/>
      <c r="DZ141" s="341"/>
      <c r="EA141" s="341"/>
      <c r="EB141" s="341"/>
      <c r="EC141" s="341"/>
      <c r="ED141" s="341"/>
      <c r="EE141" s="341"/>
      <c r="EF141" s="341"/>
      <c r="EG141" s="341"/>
      <c r="EH141" s="341"/>
      <c r="EI141" s="341"/>
      <c r="EJ141" s="341"/>
      <c r="EK141" s="341"/>
      <c r="EL141" s="341"/>
      <c r="EM141" s="341"/>
      <c r="EN141" s="341"/>
      <c r="EO141" s="341"/>
      <c r="EP141" s="341"/>
      <c r="EQ141" s="341"/>
      <c r="ER141" s="341"/>
      <c r="ES141" s="341"/>
      <c r="ET141" s="341"/>
      <c r="EU141" s="341"/>
      <c r="EV141" s="341"/>
      <c r="EW141" s="341"/>
      <c r="EX141" s="341"/>
      <c r="EY141" s="341"/>
      <c r="EZ141" s="341"/>
      <c r="FA141" s="341"/>
      <c r="FB141" s="341"/>
      <c r="FC141" s="341"/>
      <c r="FD141" s="341"/>
      <c r="FE141" s="341"/>
      <c r="FF141" s="341"/>
      <c r="FG141" s="341"/>
      <c r="FH141" s="341"/>
      <c r="FI141" s="341"/>
      <c r="FJ141" s="341"/>
      <c r="FK141" s="341"/>
      <c r="FL141" s="341"/>
      <c r="FM141" s="341"/>
      <c r="FN141" s="341"/>
      <c r="FO141" s="341"/>
      <c r="FP141" s="341"/>
      <c r="FQ141" s="341"/>
      <c r="FR141" s="341"/>
      <c r="FS141" s="341"/>
      <c r="FT141" s="341"/>
      <c r="FU141" s="341"/>
      <c r="FV141" s="341"/>
      <c r="FW141" s="341"/>
      <c r="FX141" s="341"/>
      <c r="FY141" s="341"/>
      <c r="FZ141" s="341"/>
      <c r="GA141" s="341"/>
      <c r="GB141" s="341"/>
      <c r="GC141" s="341"/>
      <c r="GD141" s="341"/>
      <c r="GE141" s="341"/>
      <c r="GF141" s="341"/>
      <c r="GG141" s="341"/>
      <c r="GH141" s="341"/>
      <c r="GI141" s="341"/>
      <c r="GJ141" s="341"/>
      <c r="GK141" s="341"/>
      <c r="GL141" s="341"/>
      <c r="GM141" s="341"/>
      <c r="GN141" s="341"/>
      <c r="GO141" s="341"/>
      <c r="GP141" s="341"/>
      <c r="GQ141" s="341"/>
      <c r="GR141" s="341"/>
      <c r="GS141" s="341"/>
      <c r="GT141" s="341"/>
      <c r="GU141" s="341"/>
      <c r="GV141" s="341"/>
      <c r="GW141" s="341"/>
      <c r="GX141" s="341"/>
      <c r="GY141" s="341"/>
      <c r="GZ141" s="341"/>
      <c r="HA141" s="341"/>
      <c r="HB141" s="341"/>
      <c r="HC141" s="341"/>
      <c r="HD141" s="341"/>
      <c r="HE141" s="341"/>
      <c r="HF141" s="341"/>
      <c r="HG141" s="341"/>
      <c r="HH141" s="341"/>
      <c r="HI141" s="341"/>
      <c r="HJ141" s="341"/>
    </row>
    <row r="142" spans="1:246" s="342" customFormat="1" ht="99" customHeight="1" x14ac:dyDescent="0.25">
      <c r="A142" s="447"/>
      <c r="B142" s="447" t="s">
        <v>282</v>
      </c>
      <c r="C142" s="337" t="s">
        <v>283</v>
      </c>
      <c r="D142" s="386" t="s">
        <v>284</v>
      </c>
      <c r="E142" s="361" t="s">
        <v>149</v>
      </c>
      <c r="F142" s="448" t="s">
        <v>285</v>
      </c>
      <c r="G142" s="449" t="s">
        <v>286</v>
      </c>
      <c r="H142" s="450" t="s">
        <v>287</v>
      </c>
      <c r="I142" s="451" t="s">
        <v>52</v>
      </c>
      <c r="J142" s="452">
        <v>2</v>
      </c>
      <c r="K142" s="227" t="s">
        <v>288</v>
      </c>
      <c r="L142" s="227" t="str">
        <f>"08"</f>
        <v>08</v>
      </c>
      <c r="M142" s="364"/>
      <c r="N142" s="228"/>
      <c r="O142" s="228"/>
      <c r="P142" s="229">
        <v>18</v>
      </c>
      <c r="Q142" s="229"/>
      <c r="R142" s="229"/>
      <c r="S142" s="365"/>
      <c r="T142" s="231" t="s">
        <v>1229</v>
      </c>
      <c r="U142" s="232" t="s">
        <v>1304</v>
      </c>
      <c r="V142" s="366">
        <v>1</v>
      </c>
      <c r="W142" s="234" t="s">
        <v>54</v>
      </c>
      <c r="X142" s="234"/>
      <c r="Y142" s="234"/>
      <c r="Z142" s="235">
        <v>1</v>
      </c>
      <c r="AA142" s="44" t="s">
        <v>57</v>
      </c>
      <c r="AB142" s="44" t="s">
        <v>55</v>
      </c>
      <c r="AC142" s="367" t="s">
        <v>82</v>
      </c>
      <c r="AD142" s="231" t="s">
        <v>1304</v>
      </c>
      <c r="AE142" s="232" t="str">
        <f t="shared" si="7"/>
        <v>100 % CT (dossier) dépôt du sujet et retour des copies sur CELENE</v>
      </c>
      <c r="AF142" s="366">
        <v>1</v>
      </c>
      <c r="AG142" s="234" t="s">
        <v>57</v>
      </c>
      <c r="AH142" s="234" t="s">
        <v>55</v>
      </c>
      <c r="AI142" s="234" t="s">
        <v>82</v>
      </c>
      <c r="AJ142" s="235">
        <v>1</v>
      </c>
      <c r="AK142" s="44" t="s">
        <v>57</v>
      </c>
      <c r="AL142" s="44" t="s">
        <v>55</v>
      </c>
      <c r="AM142" s="44" t="s">
        <v>82</v>
      </c>
      <c r="AN142" s="237" t="s">
        <v>289</v>
      </c>
      <c r="AO142" s="340"/>
      <c r="AP142" s="340"/>
      <c r="AQ142" s="340"/>
      <c r="AR142" s="340"/>
      <c r="AS142" s="340"/>
      <c r="AT142" s="340"/>
      <c r="AU142" s="340"/>
      <c r="AV142" s="340"/>
      <c r="AW142" s="340"/>
      <c r="AX142" s="340"/>
      <c r="AY142" s="340"/>
      <c r="AZ142" s="340"/>
      <c r="BA142" s="340"/>
      <c r="BB142" s="340"/>
      <c r="BC142" s="340"/>
      <c r="BD142" s="340"/>
      <c r="BE142" s="340"/>
      <c r="BF142" s="340"/>
      <c r="BG142" s="340"/>
      <c r="BH142" s="340"/>
      <c r="BI142" s="340"/>
      <c r="BJ142" s="340"/>
      <c r="BK142" s="340"/>
      <c r="BL142" s="340"/>
      <c r="BM142" s="340"/>
      <c r="BN142" s="340"/>
      <c r="BO142" s="340"/>
      <c r="BP142" s="340"/>
      <c r="BQ142" s="340"/>
      <c r="BR142" s="340"/>
      <c r="BS142" s="340"/>
      <c r="BT142" s="340"/>
      <c r="BU142" s="340"/>
      <c r="BV142" s="340"/>
      <c r="BW142" s="340"/>
      <c r="BX142" s="340"/>
      <c r="BY142" s="340"/>
      <c r="BZ142" s="340"/>
      <c r="CA142" s="340"/>
      <c r="CB142" s="340"/>
      <c r="CC142" s="340"/>
      <c r="CD142" s="340"/>
      <c r="CE142" s="340"/>
      <c r="CF142" s="340"/>
      <c r="CG142" s="340"/>
      <c r="CH142" s="340"/>
      <c r="CI142" s="340"/>
      <c r="CJ142" s="340"/>
      <c r="CK142" s="340"/>
      <c r="CL142" s="340"/>
      <c r="CM142" s="340"/>
      <c r="CN142" s="340"/>
      <c r="CO142" s="340"/>
      <c r="CP142" s="340"/>
      <c r="CQ142" s="340"/>
      <c r="CR142" s="340"/>
      <c r="CS142" s="340"/>
      <c r="CT142" s="340"/>
      <c r="CU142" s="340"/>
      <c r="CV142" s="340"/>
      <c r="CW142" s="340"/>
      <c r="CX142" s="340"/>
      <c r="CY142" s="340"/>
      <c r="CZ142" s="340"/>
      <c r="DA142" s="340"/>
      <c r="DB142" s="340"/>
      <c r="DC142" s="340"/>
      <c r="DD142" s="340"/>
      <c r="DE142" s="340"/>
      <c r="DF142" s="340"/>
      <c r="DG142" s="340"/>
      <c r="DH142" s="340"/>
      <c r="DI142" s="340"/>
      <c r="DJ142" s="340"/>
      <c r="DK142" s="340"/>
      <c r="DL142" s="341"/>
      <c r="DM142" s="341"/>
      <c r="DN142" s="341"/>
      <c r="DO142" s="341"/>
      <c r="DP142" s="341"/>
      <c r="DQ142" s="341"/>
      <c r="DR142" s="341"/>
      <c r="DS142" s="341"/>
      <c r="DT142" s="341"/>
      <c r="DU142" s="341"/>
      <c r="DV142" s="341"/>
      <c r="DW142" s="341"/>
      <c r="DX142" s="341"/>
      <c r="DY142" s="341"/>
      <c r="DZ142" s="341"/>
      <c r="EA142" s="341"/>
      <c r="EB142" s="341"/>
      <c r="EC142" s="341"/>
      <c r="ED142" s="341"/>
      <c r="EE142" s="341"/>
      <c r="EF142" s="341"/>
      <c r="EG142" s="341"/>
      <c r="EH142" s="341"/>
      <c r="EI142" s="341"/>
      <c r="EJ142" s="341"/>
      <c r="EK142" s="341"/>
      <c r="EL142" s="341"/>
      <c r="EM142" s="341"/>
      <c r="EN142" s="341"/>
      <c r="EO142" s="341"/>
      <c r="EP142" s="341"/>
      <c r="EQ142" s="341"/>
      <c r="ER142" s="341"/>
      <c r="ES142" s="341"/>
      <c r="ET142" s="341"/>
      <c r="EU142" s="341"/>
      <c r="EV142" s="341"/>
      <c r="EW142" s="341"/>
      <c r="EX142" s="341"/>
      <c r="EY142" s="341"/>
      <c r="EZ142" s="341"/>
      <c r="FA142" s="341"/>
      <c r="FB142" s="341"/>
      <c r="FC142" s="341"/>
      <c r="FD142" s="341"/>
      <c r="FE142" s="341"/>
      <c r="FF142" s="341"/>
      <c r="FG142" s="341"/>
      <c r="FH142" s="341"/>
      <c r="FI142" s="341"/>
      <c r="FJ142" s="341"/>
      <c r="FK142" s="341"/>
      <c r="FL142" s="341"/>
      <c r="FM142" s="341"/>
      <c r="FN142" s="341"/>
      <c r="FO142" s="341"/>
      <c r="FP142" s="341"/>
      <c r="FQ142" s="341"/>
      <c r="FR142" s="341"/>
      <c r="FS142" s="341"/>
      <c r="FT142" s="341"/>
      <c r="FU142" s="341"/>
      <c r="FV142" s="341"/>
      <c r="FW142" s="341"/>
      <c r="FX142" s="341"/>
      <c r="FY142" s="341"/>
      <c r="FZ142" s="341"/>
      <c r="GA142" s="341"/>
      <c r="GB142" s="341"/>
      <c r="GC142" s="341"/>
      <c r="GD142" s="341"/>
      <c r="GE142" s="341"/>
      <c r="GF142" s="341"/>
      <c r="GG142" s="341"/>
      <c r="GH142" s="341"/>
      <c r="GI142" s="341"/>
      <c r="GJ142" s="341"/>
      <c r="GK142" s="341"/>
      <c r="GL142" s="341"/>
      <c r="GM142" s="341"/>
      <c r="GN142" s="341"/>
      <c r="GO142" s="341"/>
      <c r="GP142" s="341"/>
      <c r="GQ142" s="341"/>
      <c r="GR142" s="341"/>
      <c r="GS142" s="341"/>
      <c r="GT142" s="341"/>
      <c r="GU142" s="341"/>
      <c r="GV142" s="341"/>
      <c r="GW142" s="341"/>
      <c r="GX142" s="341"/>
      <c r="GY142" s="341"/>
      <c r="GZ142" s="341"/>
      <c r="HA142" s="341"/>
      <c r="HB142" s="341"/>
      <c r="HC142" s="341"/>
      <c r="HD142" s="341"/>
      <c r="HE142" s="341"/>
      <c r="HF142" s="341"/>
      <c r="HG142" s="341"/>
      <c r="HH142" s="341"/>
      <c r="HI142" s="341"/>
      <c r="HJ142" s="341"/>
    </row>
    <row r="143" spans="1:246" s="471" customFormat="1" ht="8.25" customHeight="1" x14ac:dyDescent="0.25">
      <c r="A143" s="453"/>
      <c r="B143" s="453"/>
      <c r="C143" s="454"/>
      <c r="D143" s="226"/>
      <c r="E143" s="455"/>
      <c r="F143" s="455"/>
      <c r="G143" s="456"/>
      <c r="H143" s="457"/>
      <c r="I143" s="458"/>
      <c r="J143" s="459"/>
      <c r="K143" s="458"/>
      <c r="L143" s="458"/>
      <c r="M143" s="458"/>
      <c r="N143" s="460"/>
      <c r="O143" s="460"/>
      <c r="P143" s="461"/>
      <c r="Q143" s="461"/>
      <c r="R143" s="461"/>
      <c r="S143" s="462"/>
      <c r="T143" s="463"/>
      <c r="U143" s="464"/>
      <c r="V143" s="465"/>
      <c r="W143" s="455"/>
      <c r="X143" s="455"/>
      <c r="Y143" s="455"/>
      <c r="Z143" s="466"/>
      <c r="AA143" s="455"/>
      <c r="AB143" s="455"/>
      <c r="AC143" s="467"/>
      <c r="AD143" s="468"/>
      <c r="AE143" s="469"/>
      <c r="AF143" s="465"/>
      <c r="AG143" s="455"/>
      <c r="AH143" s="455"/>
      <c r="AI143" s="455"/>
      <c r="AJ143" s="466"/>
      <c r="AK143" s="455"/>
      <c r="AL143" s="455"/>
      <c r="AM143" s="455"/>
      <c r="AN143" s="470"/>
      <c r="AO143" s="340"/>
      <c r="AP143" s="340"/>
      <c r="AQ143" s="340"/>
      <c r="AR143" s="340"/>
      <c r="AS143" s="340"/>
      <c r="AT143" s="340"/>
      <c r="AU143" s="340"/>
      <c r="AV143" s="340"/>
      <c r="AW143" s="340"/>
      <c r="AX143" s="340"/>
      <c r="AY143" s="340"/>
      <c r="AZ143" s="340"/>
      <c r="BA143" s="340"/>
      <c r="BB143" s="340"/>
      <c r="BC143" s="340"/>
      <c r="BD143" s="340"/>
      <c r="BE143" s="340"/>
      <c r="BF143" s="340"/>
      <c r="BG143" s="340"/>
      <c r="BH143" s="340"/>
      <c r="BI143" s="340"/>
      <c r="BJ143" s="340"/>
      <c r="BK143" s="340"/>
      <c r="BL143" s="340"/>
      <c r="BM143" s="340"/>
      <c r="BN143" s="340"/>
      <c r="BO143" s="340"/>
      <c r="BP143" s="340"/>
      <c r="BQ143" s="340"/>
      <c r="BR143" s="340"/>
      <c r="BS143" s="340"/>
      <c r="BT143" s="340"/>
      <c r="BU143" s="340"/>
      <c r="BV143" s="340"/>
      <c r="BW143" s="340"/>
      <c r="BX143" s="340"/>
      <c r="BY143" s="340"/>
      <c r="BZ143" s="340"/>
      <c r="CA143" s="340"/>
      <c r="CB143" s="340"/>
      <c r="CC143" s="340"/>
      <c r="CD143" s="340"/>
      <c r="CE143" s="340"/>
      <c r="CF143" s="340"/>
      <c r="CG143" s="340"/>
      <c r="CH143" s="340"/>
      <c r="CI143" s="340"/>
      <c r="CJ143" s="340"/>
      <c r="CK143" s="340"/>
      <c r="CL143" s="340"/>
      <c r="CM143" s="340"/>
      <c r="CN143" s="340"/>
      <c r="CO143" s="340"/>
      <c r="CP143" s="340"/>
      <c r="CQ143" s="340"/>
      <c r="CR143" s="340"/>
      <c r="CS143" s="340"/>
      <c r="CT143" s="340"/>
      <c r="CU143" s="340"/>
      <c r="CV143" s="340"/>
      <c r="CW143" s="340"/>
      <c r="CX143" s="340"/>
      <c r="CY143" s="340"/>
      <c r="CZ143" s="340"/>
      <c r="DA143" s="340"/>
      <c r="DB143" s="340"/>
      <c r="DC143" s="340"/>
      <c r="DD143" s="340"/>
      <c r="DE143" s="340"/>
      <c r="DF143" s="340"/>
      <c r="DG143" s="340"/>
      <c r="DH143" s="340"/>
      <c r="DI143" s="340"/>
      <c r="DJ143" s="340"/>
      <c r="DK143" s="340"/>
      <c r="DL143" s="340"/>
      <c r="DM143" s="340"/>
      <c r="DN143" s="340"/>
      <c r="DO143" s="340"/>
      <c r="DP143" s="340"/>
      <c r="DQ143" s="340"/>
      <c r="DR143" s="340"/>
      <c r="DS143" s="340"/>
      <c r="DT143" s="340"/>
      <c r="DU143" s="340"/>
      <c r="DV143" s="340"/>
      <c r="DW143" s="340"/>
      <c r="DX143" s="340"/>
      <c r="DY143" s="340"/>
      <c r="DZ143" s="340"/>
      <c r="EA143" s="340"/>
      <c r="EB143" s="340"/>
      <c r="EC143" s="340"/>
      <c r="ED143" s="340"/>
      <c r="EE143" s="340"/>
      <c r="EF143" s="340"/>
      <c r="EG143" s="340"/>
      <c r="EH143" s="340"/>
      <c r="EI143" s="340"/>
      <c r="EJ143" s="340"/>
      <c r="EK143" s="340"/>
      <c r="EL143" s="340"/>
      <c r="EM143" s="340"/>
      <c r="EN143" s="340"/>
      <c r="EO143" s="340"/>
      <c r="EP143" s="340"/>
      <c r="EQ143" s="340"/>
      <c r="ER143" s="340"/>
      <c r="ES143" s="340"/>
      <c r="ET143" s="340"/>
      <c r="EU143" s="340"/>
      <c r="EV143" s="340"/>
      <c r="EW143" s="340"/>
      <c r="EX143" s="340"/>
      <c r="EY143" s="340"/>
      <c r="EZ143" s="340"/>
      <c r="FA143" s="340"/>
      <c r="FB143" s="340"/>
      <c r="FC143" s="340"/>
      <c r="FD143" s="340"/>
      <c r="FE143" s="340"/>
      <c r="FF143" s="340"/>
      <c r="FG143" s="340"/>
      <c r="FH143" s="340"/>
      <c r="FI143" s="340"/>
      <c r="FJ143" s="340"/>
      <c r="FK143" s="340"/>
      <c r="FL143" s="340"/>
      <c r="FM143" s="340"/>
      <c r="FN143" s="340"/>
      <c r="FO143" s="340"/>
      <c r="FP143" s="340"/>
      <c r="FQ143" s="340"/>
      <c r="FR143" s="340"/>
      <c r="FS143" s="340"/>
      <c r="FT143" s="340"/>
      <c r="FU143" s="340"/>
      <c r="FV143" s="340"/>
      <c r="FW143" s="340"/>
      <c r="FX143" s="340"/>
      <c r="FY143" s="340"/>
      <c r="FZ143" s="340"/>
      <c r="GA143" s="340"/>
      <c r="GB143" s="340"/>
      <c r="GC143" s="340"/>
      <c r="GD143" s="340"/>
      <c r="GE143" s="340"/>
      <c r="GF143" s="340"/>
      <c r="GG143" s="340"/>
      <c r="GH143" s="340"/>
      <c r="GI143" s="340"/>
      <c r="GJ143" s="340"/>
      <c r="GK143" s="340"/>
      <c r="GL143" s="340"/>
      <c r="GM143" s="340"/>
      <c r="GN143" s="340"/>
      <c r="GO143" s="340"/>
      <c r="GP143" s="340"/>
      <c r="GQ143" s="340"/>
      <c r="GR143" s="340"/>
      <c r="GS143" s="340"/>
      <c r="GT143" s="340"/>
      <c r="GU143" s="340"/>
      <c r="GV143" s="340"/>
      <c r="GW143" s="340"/>
      <c r="GX143" s="340"/>
      <c r="GY143" s="340"/>
      <c r="GZ143" s="340"/>
      <c r="HA143" s="340"/>
      <c r="HB143" s="340"/>
      <c r="HC143" s="340"/>
      <c r="HD143" s="340"/>
      <c r="HE143" s="340"/>
      <c r="HF143" s="340"/>
      <c r="HG143" s="340"/>
      <c r="HH143" s="340"/>
      <c r="HI143" s="340"/>
      <c r="HJ143" s="340"/>
    </row>
    <row r="144" spans="1:246" ht="30.75" customHeight="1" x14ac:dyDescent="0.25">
      <c r="A144" s="309" t="s">
        <v>290</v>
      </c>
      <c r="B144" s="309" t="s">
        <v>291</v>
      </c>
      <c r="C144" s="310" t="s">
        <v>292</v>
      </c>
      <c r="D144" s="375" t="s">
        <v>293</v>
      </c>
      <c r="E144" s="376" t="s">
        <v>144</v>
      </c>
      <c r="F144" s="376"/>
      <c r="G144" s="377"/>
      <c r="H144" s="378"/>
      <c r="I144" s="379">
        <f>+I145+I146</f>
        <v>6</v>
      </c>
      <c r="J144" s="379">
        <f>+J145+J146</f>
        <v>6</v>
      </c>
      <c r="K144" s="380"/>
      <c r="L144" s="380"/>
      <c r="M144" s="380"/>
      <c r="N144" s="382"/>
      <c r="O144" s="382"/>
      <c r="P144" s="382"/>
      <c r="Q144" s="382"/>
      <c r="R144" s="382"/>
      <c r="S144" s="383"/>
      <c r="T144" s="317"/>
      <c r="U144" s="318"/>
      <c r="V144" s="352"/>
      <c r="W144" s="320"/>
      <c r="X144" s="353"/>
      <c r="Y144" s="354"/>
      <c r="Z144" s="353"/>
      <c r="AA144" s="353"/>
      <c r="AB144" s="353"/>
      <c r="AC144" s="355"/>
      <c r="AD144" s="324"/>
      <c r="AE144" s="325"/>
      <c r="AF144" s="354"/>
      <c r="AG144" s="353"/>
      <c r="AH144" s="353"/>
      <c r="AI144" s="353"/>
      <c r="AJ144" s="353"/>
      <c r="AK144" s="353"/>
      <c r="AL144" s="353"/>
      <c r="AM144" s="353"/>
      <c r="AN144" s="356"/>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row>
    <row r="145" spans="1:246" s="239" customFormat="1" ht="84" customHeight="1" x14ac:dyDescent="0.25">
      <c r="A145" s="384"/>
      <c r="B145" s="384" t="s">
        <v>146</v>
      </c>
      <c r="C145" s="385" t="s">
        <v>147</v>
      </c>
      <c r="D145" s="360" t="str">
        <f>IF(D108="","",D108)</f>
        <v>LOL3D7B
LOL3E7D
LOL3H7C</v>
      </c>
      <c r="E145" s="361" t="str">
        <f t="shared" ref="E145:H145" si="11">IF(E108="","",E108)</f>
        <v>UE spécialisation</v>
      </c>
      <c r="F145" s="361" t="str">
        <f t="shared" si="11"/>
        <v>ESPE- L2 LEA parc. MEEF 2 et MEF FLM-FLE, L2 LLCER parc. MEEF 2 et MEF FLM-FLE, L2 Lettres, L2 Histoire parc. MEEF, L2 Géo parc. MEEF, L2 SDL parc. MEF FLM-FLE et LSF</v>
      </c>
      <c r="G145" s="401" t="str">
        <f t="shared" si="11"/>
        <v>INSPE</v>
      </c>
      <c r="H145" s="361" t="str">
        <f t="shared" si="11"/>
        <v/>
      </c>
      <c r="I145" s="224" t="s">
        <v>74</v>
      </c>
      <c r="J145" s="364">
        <v>3</v>
      </c>
      <c r="K145" s="361" t="str">
        <f t="shared" ref="K145:AN145" si="12">IF(K108="","",K108)</f>
        <v>QUITTELIER Sylvie</v>
      </c>
      <c r="L145" s="361">
        <f t="shared" si="12"/>
        <v>70</v>
      </c>
      <c r="M145" s="361">
        <f t="shared" si="12"/>
        <v>79</v>
      </c>
      <c r="N145" s="361">
        <f t="shared" si="12"/>
        <v>20</v>
      </c>
      <c r="O145" s="361"/>
      <c r="P145" s="361" t="str">
        <f t="shared" si="12"/>
        <v/>
      </c>
      <c r="Q145" s="361"/>
      <c r="R145" s="361"/>
      <c r="S145" s="472" t="str">
        <f t="shared" si="12"/>
        <v/>
      </c>
      <c r="T145" s="231" t="str">
        <f t="shared" si="12"/>
        <v>100% CC-DM-Celene</v>
      </c>
      <c r="U145" s="232" t="str">
        <f t="shared" si="12"/>
        <v>100% CT-DM-Celene</v>
      </c>
      <c r="V145" s="366">
        <f t="shared" si="12"/>
        <v>1</v>
      </c>
      <c r="W145" s="234" t="str">
        <f t="shared" si="12"/>
        <v>CC</v>
      </c>
      <c r="X145" s="234" t="str">
        <f t="shared" si="12"/>
        <v>Ecrit</v>
      </c>
      <c r="Y145" s="234" t="str">
        <f t="shared" si="12"/>
        <v/>
      </c>
      <c r="Z145" s="235">
        <f t="shared" si="12"/>
        <v>1</v>
      </c>
      <c r="AA145" s="44" t="str">
        <f t="shared" si="12"/>
        <v>CT</v>
      </c>
      <c r="AB145" s="44" t="str">
        <f t="shared" si="12"/>
        <v>Ecrit</v>
      </c>
      <c r="AC145" s="367" t="str">
        <f t="shared" si="12"/>
        <v>1h30</v>
      </c>
      <c r="AD145" s="2656" t="str">
        <f t="shared" si="12"/>
        <v xml:space="preserve">100% CT DM dépôt CELENE devoir-PDF </v>
      </c>
      <c r="AE145" s="2662" t="str">
        <f t="shared" si="12"/>
        <v xml:space="preserve">100% CT DM dépôt CELENE devoir-PDF </v>
      </c>
      <c r="AF145" s="366">
        <f t="shared" si="12"/>
        <v>1</v>
      </c>
      <c r="AG145" s="234" t="str">
        <f t="shared" si="12"/>
        <v>CT</v>
      </c>
      <c r="AH145" s="234" t="str">
        <f t="shared" si="12"/>
        <v>Ecrit</v>
      </c>
      <c r="AI145" s="234" t="str">
        <f t="shared" si="12"/>
        <v>1h30</v>
      </c>
      <c r="AJ145" s="235">
        <f t="shared" si="12"/>
        <v>1</v>
      </c>
      <c r="AK145" s="44" t="str">
        <f t="shared" si="12"/>
        <v>CT</v>
      </c>
      <c r="AL145" s="44" t="str">
        <f t="shared" si="12"/>
        <v>Ecrit</v>
      </c>
      <c r="AM145" s="44" t="str">
        <f t="shared" si="12"/>
        <v>1h30</v>
      </c>
      <c r="AN145" s="473" t="str">
        <f t="shared" si="12"/>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238"/>
      <c r="DM145" s="238"/>
      <c r="DN145" s="238"/>
      <c r="DO145" s="238"/>
      <c r="DP145" s="238"/>
      <c r="DQ145" s="238"/>
      <c r="DR145" s="238"/>
      <c r="DS145" s="238"/>
      <c r="DT145" s="238"/>
      <c r="DU145" s="238"/>
      <c r="DV145" s="238"/>
      <c r="DW145" s="238"/>
      <c r="DX145" s="238"/>
      <c r="DY145" s="238"/>
      <c r="DZ145" s="238"/>
      <c r="EA145" s="238"/>
      <c r="EB145" s="238"/>
      <c r="EC145" s="238"/>
      <c r="ED145" s="238"/>
      <c r="EE145" s="238"/>
      <c r="EF145" s="238"/>
      <c r="EG145" s="238"/>
      <c r="EH145" s="238"/>
      <c r="EI145" s="238"/>
      <c r="EJ145" s="238"/>
      <c r="EK145" s="238"/>
      <c r="EL145" s="238"/>
      <c r="EM145" s="238"/>
      <c r="EN145" s="238"/>
      <c r="EO145" s="238"/>
      <c r="EP145" s="238"/>
      <c r="EQ145" s="238"/>
      <c r="ER145" s="238"/>
      <c r="ES145" s="238"/>
      <c r="ET145" s="238"/>
      <c r="EU145" s="238"/>
      <c r="EV145" s="238"/>
      <c r="EW145" s="238"/>
      <c r="EX145" s="238"/>
      <c r="EY145" s="238"/>
      <c r="EZ145" s="238"/>
      <c r="FA145" s="238"/>
      <c r="FB145" s="238"/>
      <c r="FC145" s="238"/>
      <c r="FD145" s="238"/>
      <c r="FE145" s="238"/>
      <c r="FF145" s="238"/>
      <c r="FG145" s="238"/>
      <c r="FH145" s="238"/>
      <c r="FI145" s="238"/>
      <c r="FJ145" s="238"/>
      <c r="FK145" s="238"/>
      <c r="FL145" s="238"/>
      <c r="FM145" s="238"/>
      <c r="FN145" s="238"/>
      <c r="FO145" s="238"/>
      <c r="FP145" s="238"/>
      <c r="FQ145" s="238"/>
      <c r="FR145" s="238"/>
      <c r="FS145" s="238"/>
      <c r="FT145" s="238"/>
      <c r="FU145" s="238"/>
      <c r="FV145" s="238"/>
      <c r="FW145" s="238"/>
      <c r="FX145" s="238"/>
      <c r="FY145" s="238"/>
      <c r="FZ145" s="238"/>
      <c r="GA145" s="238"/>
      <c r="GB145" s="238"/>
      <c r="GC145" s="238"/>
      <c r="GD145" s="238"/>
      <c r="GE145" s="238"/>
      <c r="GF145" s="238"/>
      <c r="GG145" s="238"/>
      <c r="GH145" s="238"/>
      <c r="GI145" s="238"/>
      <c r="GJ145" s="238"/>
      <c r="GK145" s="238"/>
      <c r="GL145" s="238"/>
      <c r="GM145" s="238"/>
      <c r="GN145" s="238"/>
      <c r="GO145" s="238"/>
      <c r="GP145" s="238"/>
      <c r="GQ145" s="238"/>
      <c r="GR145" s="238"/>
      <c r="GS145" s="238"/>
      <c r="GT145" s="238"/>
      <c r="GU145" s="238"/>
      <c r="GV145" s="238"/>
      <c r="GW145" s="238"/>
      <c r="GX145" s="238"/>
      <c r="GY145" s="238"/>
      <c r="GZ145" s="238"/>
      <c r="HA145" s="238"/>
      <c r="HB145" s="238"/>
      <c r="HC145" s="238"/>
      <c r="HD145" s="238"/>
      <c r="HE145" s="238"/>
      <c r="HF145" s="238"/>
      <c r="HG145" s="238"/>
      <c r="HH145" s="238"/>
      <c r="HI145" s="238"/>
      <c r="HJ145" s="238"/>
    </row>
    <row r="146" spans="1:246" s="239" customFormat="1" ht="84" customHeight="1" x14ac:dyDescent="0.25">
      <c r="A146" s="229"/>
      <c r="B146" s="229" t="s">
        <v>212</v>
      </c>
      <c r="C146" s="221" t="s">
        <v>213</v>
      </c>
      <c r="D146" s="360" t="str">
        <f>IF(D123="","",D123)</f>
        <v>LOL3BC3
LOL3CC3
LOL3JC3</v>
      </c>
      <c r="E146" s="361" t="s">
        <v>149</v>
      </c>
      <c r="F146" s="361" t="s">
        <v>294</v>
      </c>
      <c r="G146" s="401" t="s">
        <v>51</v>
      </c>
      <c r="H146" s="361"/>
      <c r="I146" s="224" t="s">
        <v>74</v>
      </c>
      <c r="J146" s="364">
        <v>3</v>
      </c>
      <c r="K146" s="361" t="str">
        <f t="shared" ref="K146:AO146" si="13">IF(K123="","",K123)</f>
        <v>NATANSON Brigitte</v>
      </c>
      <c r="L146" s="361">
        <f t="shared" si="13"/>
        <v>14</v>
      </c>
      <c r="M146" s="361" t="str">
        <f t="shared" si="13"/>
        <v/>
      </c>
      <c r="N146" s="361" t="str">
        <f t="shared" si="13"/>
        <v/>
      </c>
      <c r="O146" s="361"/>
      <c r="P146" s="361">
        <f t="shared" si="13"/>
        <v>18</v>
      </c>
      <c r="Q146" s="361"/>
      <c r="R146" s="361"/>
      <c r="S146" s="472" t="str">
        <f t="shared" si="13"/>
        <v/>
      </c>
      <c r="T146" s="231" t="str">
        <f t="shared" si="13"/>
        <v>100% CC oral à distance et devoir maison écrit</v>
      </c>
      <c r="U146" s="232" t="str">
        <f t="shared" si="13"/>
        <v>100% CT oral à distance</v>
      </c>
      <c r="V146" s="366">
        <f t="shared" si="13"/>
        <v>1</v>
      </c>
      <c r="W146" s="234" t="str">
        <f t="shared" si="13"/>
        <v>CC</v>
      </c>
      <c r="X146" s="234" t="str">
        <f t="shared" si="13"/>
        <v>écrit et oral</v>
      </c>
      <c r="Y146" s="234" t="str">
        <f t="shared" si="13"/>
        <v/>
      </c>
      <c r="Z146" s="235">
        <f t="shared" si="13"/>
        <v>1</v>
      </c>
      <c r="AA146" s="44" t="str">
        <f t="shared" si="13"/>
        <v>CT</v>
      </c>
      <c r="AB146" s="44" t="str">
        <f t="shared" si="13"/>
        <v>écrit</v>
      </c>
      <c r="AC146" s="367" t="str">
        <f t="shared" si="13"/>
        <v>2h00</v>
      </c>
      <c r="AD146" s="2628" t="str">
        <f t="shared" si="13"/>
        <v>100% CT oral à distance</v>
      </c>
      <c r="AE146" s="2662" t="str">
        <f t="shared" si="13"/>
        <v>100% CT oral à distance</v>
      </c>
      <c r="AF146" s="366">
        <f t="shared" si="13"/>
        <v>1</v>
      </c>
      <c r="AG146" s="234" t="str">
        <f t="shared" si="13"/>
        <v>CT</v>
      </c>
      <c r="AH146" s="234" t="str">
        <f t="shared" si="13"/>
        <v>écrit</v>
      </c>
      <c r="AI146" s="234" t="str">
        <f t="shared" si="13"/>
        <v>2h00</v>
      </c>
      <c r="AJ146" s="235">
        <f t="shared" si="13"/>
        <v>1</v>
      </c>
      <c r="AK146" s="44" t="str">
        <f t="shared" si="13"/>
        <v>CT</v>
      </c>
      <c r="AL146" s="44" t="str">
        <f t="shared" si="13"/>
        <v>écrit</v>
      </c>
      <c r="AM146" s="44" t="str">
        <f t="shared" si="13"/>
        <v>2h00</v>
      </c>
      <c r="AN146" s="473" t="str">
        <f t="shared" si="13"/>
        <v>Ce cours a pour principal objet l'étude d'articles de presse, de reportages télévisés et d'émissions de radio portant sur les thèmes contemporains de l'aire géographique étudiée.</v>
      </c>
      <c r="AO146" s="1" t="str">
        <f t="shared" si="13"/>
        <v/>
      </c>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238"/>
      <c r="DM146" s="238"/>
      <c r="DN146" s="238"/>
      <c r="DO146" s="238"/>
      <c r="DP146" s="238"/>
      <c r="DQ146" s="238"/>
      <c r="DR146" s="238"/>
      <c r="DS146" s="238"/>
      <c r="DT146" s="238"/>
      <c r="DU146" s="238"/>
      <c r="DV146" s="238"/>
      <c r="DW146" s="238"/>
      <c r="DX146" s="238"/>
      <c r="DY146" s="238"/>
      <c r="DZ146" s="238"/>
      <c r="EA146" s="238"/>
      <c r="EB146" s="238"/>
      <c r="EC146" s="238"/>
      <c r="ED146" s="238"/>
      <c r="EE146" s="238"/>
      <c r="EF146" s="238"/>
      <c r="EG146" s="238"/>
      <c r="EH146" s="238"/>
      <c r="EI146" s="238"/>
      <c r="EJ146" s="238"/>
      <c r="EK146" s="238"/>
      <c r="EL146" s="238"/>
      <c r="EM146" s="238"/>
      <c r="EN146" s="238"/>
      <c r="EO146" s="238"/>
      <c r="EP146" s="238"/>
      <c r="EQ146" s="238"/>
      <c r="ER146" s="238"/>
      <c r="ES146" s="238"/>
      <c r="ET146" s="238"/>
      <c r="EU146" s="238"/>
      <c r="EV146" s="238"/>
      <c r="EW146" s="238"/>
      <c r="EX146" s="238"/>
      <c r="EY146" s="238"/>
      <c r="EZ146" s="238"/>
      <c r="FA146" s="238"/>
      <c r="FB146" s="238"/>
      <c r="FC146" s="238"/>
      <c r="FD146" s="238"/>
      <c r="FE146" s="238"/>
      <c r="FF146" s="238"/>
      <c r="FG146" s="238"/>
      <c r="FH146" s="238"/>
      <c r="FI146" s="238"/>
      <c r="FJ146" s="238"/>
      <c r="FK146" s="238"/>
      <c r="FL146" s="238"/>
      <c r="FM146" s="238"/>
      <c r="FN146" s="238"/>
      <c r="FO146" s="238"/>
      <c r="FP146" s="238"/>
      <c r="FQ146" s="238"/>
      <c r="FR146" s="238"/>
      <c r="FS146" s="238"/>
      <c r="FT146" s="238"/>
      <c r="FU146" s="238"/>
      <c r="FV146" s="238"/>
      <c r="FW146" s="238"/>
      <c r="FX146" s="238"/>
      <c r="FY146" s="238"/>
      <c r="FZ146" s="238"/>
      <c r="GA146" s="238"/>
      <c r="GB146" s="238"/>
      <c r="GC146" s="238"/>
      <c r="GD146" s="238"/>
      <c r="GE146" s="238"/>
      <c r="GF146" s="238"/>
      <c r="GG146" s="238"/>
      <c r="GH146" s="238"/>
      <c r="GI146" s="238"/>
      <c r="GJ146" s="238"/>
      <c r="GK146" s="238"/>
      <c r="GL146" s="238"/>
      <c r="GM146" s="238"/>
      <c r="GN146" s="238"/>
      <c r="GO146" s="238"/>
      <c r="GP146" s="238"/>
      <c r="GQ146" s="238"/>
      <c r="GR146" s="238"/>
      <c r="GS146" s="238"/>
      <c r="GT146" s="238"/>
      <c r="GU146" s="238"/>
      <c r="GV146" s="238"/>
      <c r="GW146" s="238"/>
      <c r="GX146" s="238"/>
      <c r="GY146" s="238"/>
      <c r="GZ146" s="238"/>
      <c r="HA146" s="238"/>
      <c r="HB146" s="238"/>
      <c r="HC146" s="238"/>
      <c r="HD146" s="238"/>
      <c r="HE146" s="238"/>
      <c r="HF146" s="238"/>
      <c r="HG146" s="238"/>
      <c r="HH146" s="238"/>
      <c r="HI146" s="238"/>
      <c r="HJ146" s="238"/>
    </row>
    <row r="147" spans="1:246" ht="30.75" customHeight="1" x14ac:dyDescent="0.25">
      <c r="A147" s="399" t="s">
        <v>295</v>
      </c>
      <c r="B147" s="399" t="s">
        <v>296</v>
      </c>
      <c r="C147" s="400" t="s">
        <v>162</v>
      </c>
      <c r="D147" s="375"/>
      <c r="E147" s="376" t="s">
        <v>144</v>
      </c>
      <c r="F147" s="376"/>
      <c r="G147" s="377"/>
      <c r="H147" s="378"/>
      <c r="I147" s="379">
        <f>+I148+I149</f>
        <v>6</v>
      </c>
      <c r="J147" s="379">
        <f>+J148+J149</f>
        <v>6</v>
      </c>
      <c r="K147" s="380"/>
      <c r="L147" s="380"/>
      <c r="M147" s="380"/>
      <c r="N147" s="382"/>
      <c r="O147" s="382"/>
      <c r="P147" s="382"/>
      <c r="Q147" s="382"/>
      <c r="R147" s="382"/>
      <c r="S147" s="383"/>
      <c r="T147" s="317"/>
      <c r="U147" s="318"/>
      <c r="V147" s="403"/>
      <c r="W147" s="320"/>
      <c r="X147" s="353"/>
      <c r="Y147" s="354"/>
      <c r="Z147" s="353"/>
      <c r="AA147" s="353"/>
      <c r="AB147" s="353"/>
      <c r="AC147" s="355"/>
      <c r="AD147" s="317"/>
      <c r="AE147" s="318"/>
      <c r="AF147" s="354"/>
      <c r="AG147" s="353"/>
      <c r="AH147" s="353"/>
      <c r="AI147" s="353"/>
      <c r="AJ147" s="353"/>
      <c r="AK147" s="353"/>
      <c r="AL147" s="353"/>
      <c r="AM147" s="353"/>
      <c r="AN147" s="356"/>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row>
    <row r="148" spans="1:246" s="239" customFormat="1" ht="84" customHeight="1" x14ac:dyDescent="0.25">
      <c r="A148" s="384"/>
      <c r="B148" s="384" t="str">
        <f t="shared" ref="B148:H149" si="14">IF(B111="","",B111)</f>
        <v>LLA3J8A</v>
      </c>
      <c r="C148" s="385" t="str">
        <f t="shared" si="14"/>
        <v xml:space="preserve">Achat, vente, négociation commerciale </v>
      </c>
      <c r="D148" s="360" t="str">
        <f t="shared" si="14"/>
        <v/>
      </c>
      <c r="E148" s="361" t="str">
        <f t="shared" si="14"/>
        <v>UE spécialisation</v>
      </c>
      <c r="F148" s="361" t="str">
        <f t="shared" si="14"/>
        <v>L2 LEA et LLCER parc. Commerce international, L2 LEA ANG/ALLD Siegen</v>
      </c>
      <c r="G148" s="401" t="str">
        <f t="shared" si="14"/>
        <v>LEA</v>
      </c>
      <c r="H148" s="361" t="str">
        <f t="shared" si="14"/>
        <v/>
      </c>
      <c r="I148" s="224" t="s">
        <v>74</v>
      </c>
      <c r="J148" s="364">
        <v>3</v>
      </c>
      <c r="K148" s="361" t="str">
        <f t="shared" ref="K148:AN149" si="15">IF(K111="","",K111)</f>
        <v>KASWENGI Joseph</v>
      </c>
      <c r="L148" s="361" t="str">
        <f t="shared" si="15"/>
        <v>06</v>
      </c>
      <c r="M148" s="361" t="str">
        <f t="shared" si="15"/>
        <v/>
      </c>
      <c r="N148" s="361">
        <f t="shared" si="15"/>
        <v>12</v>
      </c>
      <c r="O148" s="361"/>
      <c r="P148" s="361">
        <f t="shared" si="15"/>
        <v>12</v>
      </c>
      <c r="Q148" s="361" t="str">
        <f t="shared" ref="Q148:U148" si="16">IF(Q111="","",Q111)</f>
        <v/>
      </c>
      <c r="R148" s="361" t="str">
        <f t="shared" si="16"/>
        <v/>
      </c>
      <c r="S148" s="361" t="str">
        <f t="shared" si="16"/>
        <v/>
      </c>
      <c r="T148" s="231" t="str">
        <f t="shared" si="16"/>
        <v xml:space="preserve">100 % CC dossier/devoir + oral </v>
      </c>
      <c r="U148" s="232" t="str">
        <f t="shared" si="16"/>
        <v>100 % CT, devoir temps limité 2h</v>
      </c>
      <c r="V148" s="366">
        <f t="shared" si="15"/>
        <v>1</v>
      </c>
      <c r="W148" s="234" t="str">
        <f t="shared" si="15"/>
        <v>CC</v>
      </c>
      <c r="X148" s="234" t="str">
        <f t="shared" si="15"/>
        <v>écrit</v>
      </c>
      <c r="Y148" s="234" t="str">
        <f t="shared" si="15"/>
        <v>1h30</v>
      </c>
      <c r="Z148" s="235">
        <f t="shared" si="15"/>
        <v>1</v>
      </c>
      <c r="AA148" s="44" t="str">
        <f t="shared" si="15"/>
        <v>CT</v>
      </c>
      <c r="AB148" s="44" t="str">
        <f t="shared" si="15"/>
        <v>écrit</v>
      </c>
      <c r="AC148" s="367" t="str">
        <f t="shared" si="15"/>
        <v>1h30</v>
      </c>
      <c r="AD148" s="2628" t="str">
        <f t="shared" si="15"/>
        <v>100 % CT, devoir temps limité 2h</v>
      </c>
      <c r="AE148" s="2629" t="str">
        <f t="shared" si="15"/>
        <v>100 % CT, devoir temps limité 2h</v>
      </c>
      <c r="AF148" s="366">
        <f t="shared" si="15"/>
        <v>1</v>
      </c>
      <c r="AG148" s="234" t="str">
        <f t="shared" si="15"/>
        <v>CT</v>
      </c>
      <c r="AH148" s="234" t="str">
        <f t="shared" si="15"/>
        <v>écrit</v>
      </c>
      <c r="AI148" s="234" t="str">
        <f t="shared" si="15"/>
        <v>1h30</v>
      </c>
      <c r="AJ148" s="235">
        <f t="shared" si="15"/>
        <v>1</v>
      </c>
      <c r="AK148" s="44" t="str">
        <f t="shared" si="15"/>
        <v>CT</v>
      </c>
      <c r="AL148" s="44" t="str">
        <f t="shared" si="15"/>
        <v>écrit</v>
      </c>
      <c r="AM148" s="44" t="str">
        <f t="shared" si="15"/>
        <v>1h30</v>
      </c>
      <c r="AN148" s="473" t="str">
        <f t="shared" si="15"/>
        <v>Dans un environnement des affaires mondialisé et sans cesse dépendant des changements permanents, ce cours examine, dans le contexte du commerce B to B, la gestion des achats, des ventes ainsi que les outils de la négociation commerciale. Les applications font des approfondissements sur les interactions et facteurs-clés de succès qui contribuent à assurer la performance d'une organisation, entreprise, ou équipe commerciale tant au niveau national qu'international.</v>
      </c>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238"/>
      <c r="DM148" s="238"/>
      <c r="DN148" s="238"/>
      <c r="DO148" s="238"/>
      <c r="DP148" s="238"/>
      <c r="DQ148" s="238"/>
      <c r="DR148" s="238"/>
      <c r="DS148" s="238"/>
      <c r="DT148" s="238"/>
      <c r="DU148" s="238"/>
      <c r="DV148" s="238"/>
      <c r="DW148" s="238"/>
      <c r="DX148" s="238"/>
      <c r="DY148" s="238"/>
      <c r="DZ148" s="238"/>
      <c r="EA148" s="238"/>
      <c r="EB148" s="238"/>
      <c r="EC148" s="238"/>
      <c r="ED148" s="238"/>
      <c r="EE148" s="238"/>
      <c r="EF148" s="238"/>
      <c r="EG148" s="238"/>
      <c r="EH148" s="238"/>
      <c r="EI148" s="238"/>
      <c r="EJ148" s="238"/>
      <c r="EK148" s="238"/>
      <c r="EL148" s="238"/>
      <c r="EM148" s="238"/>
      <c r="EN148" s="238"/>
      <c r="EO148" s="238"/>
      <c r="EP148" s="238"/>
      <c r="EQ148" s="238"/>
      <c r="ER148" s="238"/>
      <c r="ES148" s="238"/>
      <c r="ET148" s="238"/>
      <c r="EU148" s="238"/>
      <c r="EV148" s="238"/>
      <c r="EW148" s="238"/>
      <c r="EX148" s="238"/>
      <c r="EY148" s="238"/>
      <c r="EZ148" s="238"/>
      <c r="FA148" s="238"/>
      <c r="FB148" s="238"/>
      <c r="FC148" s="238"/>
      <c r="FD148" s="238"/>
      <c r="FE148" s="238"/>
      <c r="FF148" s="238"/>
      <c r="FG148" s="238"/>
      <c r="FH148" s="238"/>
      <c r="FI148" s="238"/>
      <c r="FJ148" s="238"/>
      <c r="FK148" s="238"/>
      <c r="FL148" s="238"/>
      <c r="FM148" s="238"/>
      <c r="FN148" s="238"/>
      <c r="FO148" s="238"/>
      <c r="FP148" s="238"/>
      <c r="FQ148" s="238"/>
      <c r="FR148" s="238"/>
      <c r="FS148" s="238"/>
      <c r="FT148" s="238"/>
      <c r="FU148" s="238"/>
      <c r="FV148" s="238"/>
      <c r="FW148" s="238"/>
      <c r="FX148" s="238"/>
      <c r="FY148" s="238"/>
      <c r="FZ148" s="238"/>
      <c r="GA148" s="238"/>
      <c r="GB148" s="238"/>
      <c r="GC148" s="238"/>
      <c r="GD148" s="238"/>
      <c r="GE148" s="238"/>
      <c r="GF148" s="238"/>
      <c r="GG148" s="238"/>
      <c r="GH148" s="238"/>
      <c r="GI148" s="238"/>
      <c r="GJ148" s="238"/>
      <c r="GK148" s="238"/>
      <c r="GL148" s="238"/>
      <c r="GM148" s="238"/>
      <c r="GN148" s="238"/>
      <c r="GO148" s="238"/>
      <c r="GP148" s="238"/>
      <c r="GQ148" s="238"/>
      <c r="GR148" s="238"/>
      <c r="GS148" s="238"/>
      <c r="GT148" s="238"/>
      <c r="GU148" s="238"/>
      <c r="GV148" s="238"/>
      <c r="GW148" s="238"/>
      <c r="GX148" s="238"/>
      <c r="GY148" s="238"/>
      <c r="GZ148" s="238"/>
      <c r="HA148" s="238"/>
      <c r="HB148" s="238"/>
      <c r="HC148" s="238"/>
      <c r="HD148" s="238"/>
      <c r="HE148" s="238"/>
      <c r="HF148" s="238"/>
      <c r="HG148" s="238"/>
      <c r="HH148" s="238"/>
      <c r="HI148" s="238"/>
      <c r="HJ148" s="238"/>
    </row>
    <row r="149" spans="1:246" s="201" customFormat="1" ht="54.75" customHeight="1" x14ac:dyDescent="0.2">
      <c r="A149" s="220"/>
      <c r="B149" s="368" t="str">
        <f t="shared" si="14"/>
        <v>LLA3J8B</v>
      </c>
      <c r="C149" s="369" t="str">
        <f t="shared" si="14"/>
        <v>Introduction aux stratégies pour l'e-commerce</v>
      </c>
      <c r="D149" s="360" t="str">
        <f t="shared" si="14"/>
        <v/>
      </c>
      <c r="E149" s="361" t="str">
        <f t="shared" si="14"/>
        <v>UE spécialisation</v>
      </c>
      <c r="F149" s="361" t="str">
        <f t="shared" si="14"/>
        <v>L2 LEA et LLCER parc. Commerce international</v>
      </c>
      <c r="G149" s="362" t="str">
        <f t="shared" si="14"/>
        <v>LEA</v>
      </c>
      <c r="H149" s="363" t="str">
        <f t="shared" si="14"/>
        <v/>
      </c>
      <c r="I149" s="370" t="s">
        <v>74</v>
      </c>
      <c r="J149" s="371">
        <v>3</v>
      </c>
      <c r="K149" s="372" t="str">
        <f t="shared" si="15"/>
        <v>NOEL Isabelle</v>
      </c>
      <c r="L149" s="372" t="str">
        <f t="shared" si="15"/>
        <v>05 et 06</v>
      </c>
      <c r="M149" s="372" t="str">
        <f t="shared" si="15"/>
        <v/>
      </c>
      <c r="N149" s="474">
        <f t="shared" si="15"/>
        <v>20</v>
      </c>
      <c r="O149" s="474"/>
      <c r="P149" s="373" t="str">
        <f t="shared" si="15"/>
        <v/>
      </c>
      <c r="Q149" s="373" t="str">
        <f t="shared" ref="Q149:U149" si="17">IF(Q112="","",Q112)</f>
        <v/>
      </c>
      <c r="R149" s="373" t="str">
        <f t="shared" si="17"/>
        <v/>
      </c>
      <c r="S149" s="373" t="str">
        <f t="shared" si="17"/>
        <v/>
      </c>
      <c r="T149" s="231" t="str">
        <f t="shared" si="17"/>
        <v>100 % CT écrit QCM sur CELENE ou EVALBOX ou autre logiciel</v>
      </c>
      <c r="U149" s="232" t="str">
        <f t="shared" si="17"/>
        <v>100 % CT écrit QCM sur CELENE ou EVALBOX ou autre logiciel</v>
      </c>
      <c r="V149" s="366">
        <f t="shared" si="15"/>
        <v>1</v>
      </c>
      <c r="W149" s="234" t="str">
        <f t="shared" si="15"/>
        <v>CT</v>
      </c>
      <c r="X149" s="234" t="str">
        <f t="shared" si="15"/>
        <v>écrit</v>
      </c>
      <c r="Y149" s="234" t="str">
        <f t="shared" si="15"/>
        <v>1h00</v>
      </c>
      <c r="Z149" s="235">
        <f t="shared" si="15"/>
        <v>1</v>
      </c>
      <c r="AA149" s="44" t="str">
        <f t="shared" si="15"/>
        <v>CT</v>
      </c>
      <c r="AB149" s="44" t="str">
        <f t="shared" si="15"/>
        <v>écrit</v>
      </c>
      <c r="AC149" s="367" t="str">
        <f t="shared" si="15"/>
        <v>1h00</v>
      </c>
      <c r="AD149" s="2628" t="str">
        <f t="shared" si="15"/>
        <v>100 % CT écrit QCM sur CELENE ou EVALBOX ou autre logiciel</v>
      </c>
      <c r="AE149" s="2629" t="str">
        <f t="shared" si="15"/>
        <v>100 % CT écrit QCM sur CELENE ou EVALBOX ou autre logiciel</v>
      </c>
      <c r="AF149" s="366">
        <f t="shared" si="15"/>
        <v>1</v>
      </c>
      <c r="AG149" s="234" t="str">
        <f t="shared" si="15"/>
        <v>CT</v>
      </c>
      <c r="AH149" s="234" t="str">
        <f t="shared" si="15"/>
        <v>écrit</v>
      </c>
      <c r="AI149" s="234" t="str">
        <f t="shared" si="15"/>
        <v>1h00</v>
      </c>
      <c r="AJ149" s="235">
        <f t="shared" si="15"/>
        <v>1</v>
      </c>
      <c r="AK149" s="44" t="str">
        <f t="shared" si="15"/>
        <v>CT</v>
      </c>
      <c r="AL149" s="44" t="str">
        <f t="shared" si="15"/>
        <v>écrit</v>
      </c>
      <c r="AM149" s="44" t="str">
        <f t="shared" si="15"/>
        <v>1h00</v>
      </c>
      <c r="AN149" s="237" t="str">
        <f t="shared" si="15"/>
        <v>Les concepts de base sont abordés :
- pourquoi choisir de vendre en ligne
- les différentes formes de vente en ligne
- le e-marketing mix et son intégration à la stratégie marketing de l'entreprise
- la gestion de la relation client sur internet
- les technologies digitales au service de l'e-commerce</v>
      </c>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238"/>
      <c r="DM149" s="238"/>
      <c r="DN149" s="238"/>
      <c r="DO149" s="238"/>
      <c r="DP149" s="238"/>
      <c r="DQ149" s="238"/>
      <c r="DR149" s="238"/>
      <c r="DS149" s="238"/>
      <c r="DT149" s="238"/>
      <c r="DU149" s="238"/>
      <c r="DV149" s="238"/>
      <c r="DW149" s="238"/>
      <c r="DX149" s="238"/>
      <c r="DY149" s="238"/>
      <c r="DZ149" s="238"/>
      <c r="EA149" s="238"/>
      <c r="EB149" s="238"/>
      <c r="EC149" s="238"/>
      <c r="ED149" s="238"/>
      <c r="EE149" s="238"/>
      <c r="EF149" s="238"/>
      <c r="EG149" s="238"/>
      <c r="EH149" s="238"/>
      <c r="EI149" s="238"/>
      <c r="EJ149" s="238"/>
      <c r="EK149" s="238"/>
      <c r="EL149" s="238"/>
      <c r="EM149" s="238"/>
      <c r="EN149" s="238"/>
      <c r="EO149" s="238"/>
      <c r="EP149" s="238"/>
      <c r="EQ149" s="238"/>
      <c r="ER149" s="238"/>
      <c r="ES149" s="238"/>
      <c r="ET149" s="238"/>
      <c r="EU149" s="238"/>
      <c r="EV149" s="238"/>
      <c r="EW149" s="238"/>
      <c r="EX149" s="238"/>
      <c r="EY149" s="238"/>
      <c r="EZ149" s="238"/>
      <c r="FA149" s="238"/>
      <c r="FB149" s="238"/>
      <c r="FC149" s="238"/>
      <c r="FD149" s="238"/>
      <c r="FE149" s="238"/>
      <c r="FF149" s="238"/>
      <c r="FG149" s="238"/>
      <c r="FH149" s="238"/>
      <c r="FI149" s="238"/>
      <c r="FJ149" s="238"/>
      <c r="FK149" s="238"/>
      <c r="FL149" s="238"/>
      <c r="FM149" s="238"/>
      <c r="FN149" s="238"/>
      <c r="FO149" s="238"/>
      <c r="FP149" s="238"/>
      <c r="FQ149" s="238"/>
      <c r="FR149" s="238"/>
      <c r="FS149" s="238"/>
      <c r="FT149" s="238"/>
      <c r="FU149" s="238"/>
      <c r="FV149" s="238"/>
      <c r="FW149" s="238"/>
      <c r="FX149" s="238"/>
      <c r="FY149" s="238"/>
      <c r="FZ149" s="238"/>
      <c r="GA149" s="238"/>
      <c r="GB149" s="238"/>
      <c r="GC149" s="238"/>
      <c r="GD149" s="238"/>
      <c r="GE149" s="238"/>
      <c r="GF149" s="238"/>
      <c r="GG149" s="238"/>
      <c r="GH149" s="238"/>
      <c r="GI149" s="238"/>
      <c r="GJ149" s="238"/>
      <c r="GK149" s="238"/>
      <c r="GL149" s="238"/>
      <c r="GM149" s="238"/>
      <c r="GN149" s="238"/>
      <c r="GO149" s="238"/>
      <c r="GP149" s="238"/>
      <c r="GQ149" s="238"/>
      <c r="GR149" s="238"/>
      <c r="GS149" s="238"/>
      <c r="GT149" s="238"/>
      <c r="GU149" s="238"/>
      <c r="GV149" s="238"/>
      <c r="GW149" s="238"/>
      <c r="GX149" s="238"/>
      <c r="GY149" s="238"/>
      <c r="GZ149" s="238"/>
      <c r="HA149" s="238"/>
      <c r="HB149" s="238"/>
      <c r="HC149" s="238"/>
      <c r="HD149" s="238"/>
      <c r="HE149" s="238"/>
      <c r="HF149" s="238"/>
      <c r="HG149" s="238"/>
      <c r="HH149" s="238"/>
      <c r="HI149" s="238"/>
      <c r="HJ149" s="238"/>
      <c r="HK149" s="239"/>
      <c r="HL149" s="239"/>
      <c r="HM149" s="239"/>
      <c r="HN149" s="239"/>
      <c r="HO149" s="239"/>
      <c r="HP149" s="239"/>
      <c r="HQ149" s="239"/>
      <c r="HR149" s="239"/>
      <c r="HS149" s="239"/>
      <c r="HT149" s="239"/>
      <c r="HU149" s="239"/>
      <c r="HV149" s="239"/>
      <c r="HW149" s="239"/>
      <c r="HX149" s="239"/>
      <c r="HY149" s="239"/>
      <c r="HZ149" s="239"/>
      <c r="IA149" s="239"/>
      <c r="IB149" s="239"/>
      <c r="IC149" s="239"/>
      <c r="ID149" s="239"/>
      <c r="IE149" s="239"/>
      <c r="IF149" s="239"/>
      <c r="IG149" s="239"/>
      <c r="IH149" s="239"/>
      <c r="II149" s="239"/>
      <c r="IJ149" s="239"/>
      <c r="IK149" s="239"/>
      <c r="IL149" s="239"/>
    </row>
    <row r="150" spans="1:246" ht="30.75" customHeight="1" x14ac:dyDescent="0.25">
      <c r="A150" s="309" t="s">
        <v>297</v>
      </c>
      <c r="B150" s="309" t="s">
        <v>298</v>
      </c>
      <c r="C150" s="310" t="s">
        <v>176</v>
      </c>
      <c r="D150" s="375"/>
      <c r="E150" s="376" t="s">
        <v>144</v>
      </c>
      <c r="F150" s="376"/>
      <c r="G150" s="377"/>
      <c r="H150" s="378"/>
      <c r="I150" s="379">
        <f>+I151+I152</f>
        <v>6</v>
      </c>
      <c r="J150" s="379">
        <f>+J151+J152</f>
        <v>6</v>
      </c>
      <c r="K150" s="380"/>
      <c r="L150" s="380"/>
      <c r="M150" s="380"/>
      <c r="N150" s="382"/>
      <c r="O150" s="382"/>
      <c r="P150" s="382"/>
      <c r="Q150" s="382"/>
      <c r="R150" s="382"/>
      <c r="S150" s="383"/>
      <c r="T150" s="317"/>
      <c r="U150" s="318"/>
      <c r="V150" s="352"/>
      <c r="W150" s="320"/>
      <c r="X150" s="353"/>
      <c r="Y150" s="354"/>
      <c r="Z150" s="353"/>
      <c r="AA150" s="353"/>
      <c r="AB150" s="353"/>
      <c r="AC150" s="355"/>
      <c r="AD150" s="317"/>
      <c r="AE150" s="318"/>
      <c r="AF150" s="354"/>
      <c r="AG150" s="353"/>
      <c r="AH150" s="353"/>
      <c r="AI150" s="353"/>
      <c r="AJ150" s="353"/>
      <c r="AK150" s="353"/>
      <c r="AL150" s="353"/>
      <c r="AM150" s="353"/>
      <c r="AN150" s="356"/>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row>
    <row r="151" spans="1:246" s="239" customFormat="1" ht="84" customHeight="1" x14ac:dyDescent="0.25">
      <c r="A151" s="384"/>
      <c r="B151" s="384" t="s">
        <v>146</v>
      </c>
      <c r="C151" s="385" t="s">
        <v>147</v>
      </c>
      <c r="D151" s="360" t="str">
        <f>IF(D108="","",D108)</f>
        <v>LOL3D7B
LOL3E7D
LOL3H7C</v>
      </c>
      <c r="E151" s="361" t="str">
        <f t="shared" ref="E151:H151" si="18">IF(E108="","",E108)</f>
        <v>UE spécialisation</v>
      </c>
      <c r="F151" s="361" t="str">
        <f t="shared" si="18"/>
        <v>ESPE- L2 LEA parc. MEEF 2 et MEF FLM-FLE, L2 LLCER parc. MEEF 2 et MEF FLM-FLE, L2 Lettres, L2 Histoire parc. MEEF, L2 Géo parc. MEEF, L2 SDL parc. MEF FLM-FLE et LSF</v>
      </c>
      <c r="G151" s="401" t="str">
        <f t="shared" si="18"/>
        <v>INSPE</v>
      </c>
      <c r="H151" s="361" t="str">
        <f t="shared" si="18"/>
        <v/>
      </c>
      <c r="I151" s="224" t="s">
        <v>74</v>
      </c>
      <c r="J151" s="364">
        <v>3</v>
      </c>
      <c r="K151" s="361" t="str">
        <f t="shared" ref="K151:AN151" si="19">IF(K108="","",K108)</f>
        <v>QUITTELIER Sylvie</v>
      </c>
      <c r="L151" s="361">
        <f t="shared" si="19"/>
        <v>70</v>
      </c>
      <c r="M151" s="361">
        <f t="shared" si="19"/>
        <v>79</v>
      </c>
      <c r="N151" s="361">
        <f t="shared" si="19"/>
        <v>20</v>
      </c>
      <c r="O151" s="361"/>
      <c r="P151" s="361"/>
      <c r="Q151" s="361"/>
      <c r="R151" s="361"/>
      <c r="S151" s="472" t="str">
        <f t="shared" si="19"/>
        <v/>
      </c>
      <c r="T151" s="231" t="str">
        <f t="shared" ref="T151:U151" si="20">IF(T108="","",T108)</f>
        <v>100% CC-DM-Celene</v>
      </c>
      <c r="U151" s="232" t="str">
        <f t="shared" si="20"/>
        <v>100% CT-DM-Celene</v>
      </c>
      <c r="V151" s="366">
        <f t="shared" si="19"/>
        <v>1</v>
      </c>
      <c r="W151" s="234" t="str">
        <f t="shared" si="19"/>
        <v>CC</v>
      </c>
      <c r="X151" s="234" t="str">
        <f t="shared" si="19"/>
        <v>Ecrit</v>
      </c>
      <c r="Y151" s="234" t="str">
        <f t="shared" si="19"/>
        <v/>
      </c>
      <c r="Z151" s="235">
        <f t="shared" si="19"/>
        <v>1</v>
      </c>
      <c r="AA151" s="44" t="str">
        <f t="shared" si="19"/>
        <v>CT</v>
      </c>
      <c r="AB151" s="44" t="str">
        <f t="shared" si="19"/>
        <v>Ecrit</v>
      </c>
      <c r="AC151" s="367" t="str">
        <f t="shared" si="19"/>
        <v>1h30</v>
      </c>
      <c r="AD151" s="2656" t="str">
        <f t="shared" si="19"/>
        <v xml:space="preserve">100% CT DM dépôt CELENE devoir-PDF </v>
      </c>
      <c r="AE151" s="2662" t="str">
        <f t="shared" si="19"/>
        <v xml:space="preserve">100% CT DM dépôt CELENE devoir-PDF </v>
      </c>
      <c r="AF151" s="366">
        <f t="shared" si="19"/>
        <v>1</v>
      </c>
      <c r="AG151" s="234" t="str">
        <f t="shared" si="19"/>
        <v>CT</v>
      </c>
      <c r="AH151" s="234" t="str">
        <f t="shared" si="19"/>
        <v>Ecrit</v>
      </c>
      <c r="AI151" s="234" t="str">
        <f t="shared" si="19"/>
        <v>1h30</v>
      </c>
      <c r="AJ151" s="235">
        <f t="shared" si="19"/>
        <v>1</v>
      </c>
      <c r="AK151" s="44" t="str">
        <f t="shared" si="19"/>
        <v>CT</v>
      </c>
      <c r="AL151" s="44" t="str">
        <f t="shared" si="19"/>
        <v>Ecrit</v>
      </c>
      <c r="AM151" s="44" t="str">
        <f t="shared" si="19"/>
        <v>1h30</v>
      </c>
      <c r="AN151" s="473" t="str">
        <f t="shared" si="19"/>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238"/>
      <c r="DM151" s="238"/>
      <c r="DN151" s="238"/>
      <c r="DO151" s="238"/>
      <c r="DP151" s="238"/>
      <c r="DQ151" s="238"/>
      <c r="DR151" s="238"/>
      <c r="DS151" s="238"/>
      <c r="DT151" s="238"/>
      <c r="DU151" s="238"/>
      <c r="DV151" s="238"/>
      <c r="DW151" s="238"/>
      <c r="DX151" s="238"/>
      <c r="DY151" s="238"/>
      <c r="DZ151" s="238"/>
      <c r="EA151" s="238"/>
      <c r="EB151" s="238"/>
      <c r="EC151" s="238"/>
      <c r="ED151" s="238"/>
      <c r="EE151" s="238"/>
      <c r="EF151" s="238"/>
      <c r="EG151" s="238"/>
      <c r="EH151" s="238"/>
      <c r="EI151" s="238"/>
      <c r="EJ151" s="238"/>
      <c r="EK151" s="238"/>
      <c r="EL151" s="238"/>
      <c r="EM151" s="238"/>
      <c r="EN151" s="238"/>
      <c r="EO151" s="238"/>
      <c r="EP151" s="238"/>
      <c r="EQ151" s="238"/>
      <c r="ER151" s="238"/>
      <c r="ES151" s="238"/>
      <c r="ET151" s="238"/>
      <c r="EU151" s="238"/>
      <c r="EV151" s="238"/>
      <c r="EW151" s="238"/>
      <c r="EX151" s="238"/>
      <c r="EY151" s="238"/>
      <c r="EZ151" s="238"/>
      <c r="FA151" s="238"/>
      <c r="FB151" s="238"/>
      <c r="FC151" s="238"/>
      <c r="FD151" s="238"/>
      <c r="FE151" s="238"/>
      <c r="FF151" s="238"/>
      <c r="FG151" s="238"/>
      <c r="FH151" s="238"/>
      <c r="FI151" s="238"/>
      <c r="FJ151" s="238"/>
      <c r="FK151" s="238"/>
      <c r="FL151" s="238"/>
      <c r="FM151" s="238"/>
      <c r="FN151" s="238"/>
      <c r="FO151" s="238"/>
      <c r="FP151" s="238"/>
      <c r="FQ151" s="238"/>
      <c r="FR151" s="238"/>
      <c r="FS151" s="238"/>
      <c r="FT151" s="238"/>
      <c r="FU151" s="238"/>
      <c r="FV151" s="238"/>
      <c r="FW151" s="238"/>
      <c r="FX151" s="238"/>
      <c r="FY151" s="238"/>
      <c r="FZ151" s="238"/>
      <c r="GA151" s="238"/>
      <c r="GB151" s="238"/>
      <c r="GC151" s="238"/>
      <c r="GD151" s="238"/>
      <c r="GE151" s="238"/>
      <c r="GF151" s="238"/>
      <c r="GG151" s="238"/>
      <c r="GH151" s="238"/>
      <c r="GI151" s="238"/>
      <c r="GJ151" s="238"/>
      <c r="GK151" s="238"/>
      <c r="GL151" s="238"/>
      <c r="GM151" s="238"/>
      <c r="GN151" s="238"/>
      <c r="GO151" s="238"/>
      <c r="GP151" s="238"/>
      <c r="GQ151" s="238"/>
      <c r="GR151" s="238"/>
      <c r="GS151" s="238"/>
      <c r="GT151" s="238"/>
      <c r="GU151" s="238"/>
      <c r="GV151" s="238"/>
      <c r="GW151" s="238"/>
      <c r="GX151" s="238"/>
      <c r="GY151" s="238"/>
      <c r="GZ151" s="238"/>
      <c r="HA151" s="238"/>
      <c r="HB151" s="238"/>
      <c r="HC151" s="238"/>
      <c r="HD151" s="238"/>
      <c r="HE151" s="238"/>
      <c r="HF151" s="238"/>
      <c r="HG151" s="238"/>
      <c r="HH151" s="238"/>
      <c r="HI151" s="238"/>
      <c r="HJ151" s="238"/>
    </row>
    <row r="152" spans="1:246" ht="89.25" x14ac:dyDescent="0.25">
      <c r="A152" s="220"/>
      <c r="B152" s="220" t="s">
        <v>177</v>
      </c>
      <c r="C152" s="337" t="s">
        <v>178</v>
      </c>
      <c r="D152" s="360" t="str">
        <f>IF(D115="","",D115)</f>
        <v/>
      </c>
      <c r="E152" s="361" t="str">
        <f t="shared" ref="E152:H152" si="21">IF(E115="","",E115)</f>
        <v>UE spécialisation</v>
      </c>
      <c r="F152" s="406" t="str">
        <f t="shared" si="21"/>
        <v xml:space="preserve">L2 SDL parc. MEF-FLE, L2 LLCER parc. MEF FLM-FLE, L2 LEA parc. MEF FLM-FLE, </v>
      </c>
      <c r="G152" s="401" t="str">
        <f t="shared" si="21"/>
        <v>SDL</v>
      </c>
      <c r="H152" s="363" t="str">
        <f t="shared" si="21"/>
        <v/>
      </c>
      <c r="I152" s="224" t="s">
        <v>74</v>
      </c>
      <c r="J152" s="364">
        <v>3</v>
      </c>
      <c r="K152" s="227" t="str">
        <f t="shared" ref="K152:AN152" si="22">IF(K115="","",K115)</f>
        <v>SKROVEC Marie</v>
      </c>
      <c r="L152" s="227" t="str">
        <f t="shared" si="22"/>
        <v>07</v>
      </c>
      <c r="M152" s="227">
        <f t="shared" si="22"/>
        <v>79</v>
      </c>
      <c r="N152" s="475">
        <f t="shared" si="22"/>
        <v>10</v>
      </c>
      <c r="O152" s="476"/>
      <c r="P152" s="229">
        <f t="shared" si="22"/>
        <v>15</v>
      </c>
      <c r="Q152" s="477"/>
      <c r="R152" s="477"/>
      <c r="S152" s="448" t="str">
        <f t="shared" si="22"/>
        <v/>
      </c>
      <c r="T152" s="231" t="str">
        <f t="shared" ref="T152:U152" si="23">IF(T115="","",T115)</f>
        <v>100 % CC  dossier (dépôt Celene) + 1 écrit 1h30
- si hybridation : en présentiel
- si distanciel: via CELENE</v>
      </c>
      <c r="U152" s="232" t="str">
        <f t="shared" si="23"/>
        <v>100 % CT écrit 1h30
 - si hybridation :  en présentiel 
- si distanciel : via CELENE</v>
      </c>
      <c r="V152" s="366">
        <f t="shared" si="22"/>
        <v>1</v>
      </c>
      <c r="W152" s="234" t="str">
        <f t="shared" si="22"/>
        <v>CC</v>
      </c>
      <c r="X152" s="245" t="str">
        <f t="shared" si="22"/>
        <v>écrit</v>
      </c>
      <c r="Y152" s="245" t="str">
        <f t="shared" si="22"/>
        <v>Ecrit + dossier</v>
      </c>
      <c r="Z152" s="235">
        <f t="shared" si="22"/>
        <v>1</v>
      </c>
      <c r="AA152" s="44" t="str">
        <f t="shared" si="22"/>
        <v>CT</v>
      </c>
      <c r="AB152" s="245" t="str">
        <f t="shared" si="22"/>
        <v>Ecrit</v>
      </c>
      <c r="AC152" s="2674" t="str">
        <f t="shared" si="22"/>
        <v>1h30</v>
      </c>
      <c r="AD152" s="2628" t="str">
        <f t="shared" si="22"/>
        <v>Oral, 15-20 min</v>
      </c>
      <c r="AE152" s="2629" t="str">
        <f t="shared" si="22"/>
        <v>Oral, 15-20 min</v>
      </c>
      <c r="AF152" s="366">
        <f t="shared" si="22"/>
        <v>1</v>
      </c>
      <c r="AG152" s="234" t="str">
        <f t="shared" si="22"/>
        <v>CT</v>
      </c>
      <c r="AH152" s="234" t="str">
        <f t="shared" si="22"/>
        <v>Oral</v>
      </c>
      <c r="AI152" s="234" t="str">
        <f t="shared" si="22"/>
        <v>15-20 min</v>
      </c>
      <c r="AJ152" s="235">
        <f t="shared" si="22"/>
        <v>1</v>
      </c>
      <c r="AK152" s="44" t="str">
        <f t="shared" si="22"/>
        <v>CT</v>
      </c>
      <c r="AL152" s="44" t="str">
        <f t="shared" si="22"/>
        <v>Oral</v>
      </c>
      <c r="AM152" s="44" t="str">
        <f t="shared" si="22"/>
        <v>15-20 min</v>
      </c>
      <c r="AN152" s="237" t="str">
        <f t="shared" si="22"/>
        <v>Il s'agit de présenter le champ du Français Langue Etrangère et Seconde : ses acteurs, la diversité des contextes d'enseignement, des publics et de leurs besoins, en France et à  l'étranger, les certifications et les documents de référence (Cadre Européen Commun de Référence pour les Langues, référentiels), etc.
Les étudiants analysenet différents documents (référentiels, supports didactiques) pour se familiariser avec les niveaux de compétence et la construction de séquences didactiques en FLE.</v>
      </c>
    </row>
    <row r="153" spans="1:246" ht="30.75" customHeight="1" x14ac:dyDescent="0.25">
      <c r="A153" s="309" t="s">
        <v>299</v>
      </c>
      <c r="B153" s="309" t="s">
        <v>300</v>
      </c>
      <c r="C153" s="310" t="s">
        <v>186</v>
      </c>
      <c r="D153" s="375"/>
      <c r="E153" s="376" t="s">
        <v>144</v>
      </c>
      <c r="F153" s="376"/>
      <c r="G153" s="377"/>
      <c r="H153" s="378"/>
      <c r="I153" s="379">
        <f>+I154+I155</f>
        <v>6</v>
      </c>
      <c r="J153" s="380">
        <f>+J154+J155</f>
        <v>6</v>
      </c>
      <c r="K153" s="380"/>
      <c r="L153" s="380"/>
      <c r="M153" s="380"/>
      <c r="N153" s="382"/>
      <c r="O153" s="382"/>
      <c r="P153" s="382"/>
      <c r="Q153" s="382"/>
      <c r="R153" s="382"/>
      <c r="S153" s="383"/>
      <c r="T153" s="317"/>
      <c r="U153" s="318"/>
      <c r="V153" s="352"/>
      <c r="W153" s="320"/>
      <c r="X153" s="353"/>
      <c r="Y153" s="354"/>
      <c r="Z153" s="353"/>
      <c r="AA153" s="353"/>
      <c r="AB153" s="353"/>
      <c r="AC153" s="355"/>
      <c r="AD153" s="317"/>
      <c r="AE153" s="318"/>
      <c r="AF153" s="354"/>
      <c r="AG153" s="353"/>
      <c r="AH153" s="353"/>
      <c r="AI153" s="353"/>
      <c r="AJ153" s="353"/>
      <c r="AK153" s="353"/>
      <c r="AL153" s="353"/>
      <c r="AM153" s="353"/>
      <c r="AN153" s="356"/>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row>
    <row r="154" spans="1:246" ht="80.25" customHeight="1" x14ac:dyDescent="0.25">
      <c r="A154" s="357" t="str">
        <f>IF(A117="","",A117)</f>
        <v/>
      </c>
      <c r="B154" s="357" t="str">
        <f t="shared" ref="B154:AN155" si="24">IF(B117="","",B117)</f>
        <v>LLA3B50</v>
      </c>
      <c r="C154" s="478" t="str">
        <f t="shared" si="24"/>
        <v>Traduction et multimédias 1</v>
      </c>
      <c r="D154" s="360" t="str">
        <f t="shared" si="24"/>
        <v/>
      </c>
      <c r="E154" s="361" t="str">
        <f t="shared" si="24"/>
        <v>UE spécialisation</v>
      </c>
      <c r="F154" s="406" t="str">
        <f t="shared" si="24"/>
        <v>L2 LEA et LLCER parc. Traduction</v>
      </c>
      <c r="G154" s="401" t="str">
        <f t="shared" si="24"/>
        <v>LLCER</v>
      </c>
      <c r="H154" s="363" t="str">
        <f t="shared" si="24"/>
        <v/>
      </c>
      <c r="I154" s="224" t="str">
        <f t="shared" si="24"/>
        <v>3</v>
      </c>
      <c r="J154" s="364">
        <f t="shared" si="24"/>
        <v>3</v>
      </c>
      <c r="K154" s="227" t="str">
        <f t="shared" si="24"/>
        <v>CLOISEAU Gilles</v>
      </c>
      <c r="L154" s="227" t="str">
        <f t="shared" si="24"/>
        <v>71 et 11</v>
      </c>
      <c r="M154" s="227" t="str">
        <f t="shared" si="24"/>
        <v/>
      </c>
      <c r="N154" s="228" t="str">
        <f t="shared" si="24"/>
        <v/>
      </c>
      <c r="O154" s="228"/>
      <c r="P154" s="754">
        <f t="shared" si="24"/>
        <v>0</v>
      </c>
      <c r="Q154" s="754">
        <f t="shared" ref="Q154" si="25">IF(Q117="","",Q117)</f>
        <v>18</v>
      </c>
      <c r="R154" s="229"/>
      <c r="S154" s="365" t="str">
        <f t="shared" si="24"/>
        <v/>
      </c>
      <c r="T154" s="231" t="str">
        <f t="shared" ref="T154:U154" si="26">IF(T117="","",T117)</f>
        <v>100% CC</v>
      </c>
      <c r="U154" s="232" t="str">
        <f t="shared" si="26"/>
        <v>100% CT Dossier</v>
      </c>
      <c r="V154" s="366">
        <f t="shared" si="24"/>
        <v>1</v>
      </c>
      <c r="W154" s="234" t="str">
        <f t="shared" si="24"/>
        <v>CC</v>
      </c>
      <c r="X154" s="234" t="str">
        <f t="shared" si="24"/>
        <v>écrit</v>
      </c>
      <c r="Y154" s="234" t="str">
        <f t="shared" si="24"/>
        <v>1h30</v>
      </c>
      <c r="Z154" s="235">
        <f t="shared" si="24"/>
        <v>1</v>
      </c>
      <c r="AA154" s="44" t="str">
        <f t="shared" si="24"/>
        <v>CT</v>
      </c>
      <c r="AB154" s="44" t="str">
        <f t="shared" si="24"/>
        <v>écrit</v>
      </c>
      <c r="AC154" s="367" t="str">
        <f t="shared" si="24"/>
        <v>1h30</v>
      </c>
      <c r="AD154" s="2628" t="str">
        <f t="shared" si="24"/>
        <v>100% CT dossier (9 jours pour composer)</v>
      </c>
      <c r="AE154" s="2629" t="str">
        <f t="shared" si="24"/>
        <v>100% CT dossier (9 jours pour composer)</v>
      </c>
      <c r="AF154" s="366">
        <f t="shared" si="24"/>
        <v>1</v>
      </c>
      <c r="AG154" s="234" t="str">
        <f t="shared" si="24"/>
        <v>CT</v>
      </c>
      <c r="AH154" s="234" t="str">
        <f t="shared" si="24"/>
        <v>écrit</v>
      </c>
      <c r="AI154" s="234" t="str">
        <f t="shared" si="24"/>
        <v>1h30</v>
      </c>
      <c r="AJ154" s="235">
        <f t="shared" si="24"/>
        <v>1</v>
      </c>
      <c r="AK154" s="44" t="str">
        <f t="shared" si="24"/>
        <v>CT</v>
      </c>
      <c r="AL154" s="44" t="str">
        <f t="shared" si="24"/>
        <v>écrit</v>
      </c>
      <c r="AM154" s="44" t="str">
        <f t="shared" si="24"/>
        <v>1h30</v>
      </c>
      <c r="AN154" s="237" t="str">
        <f t="shared" si="24"/>
        <v>Ce cours vise à amener à la pratique de la traduction écrite, en sous-titrage, et orale consécutive et simultanée à partir de documents multimédia, audio et vidéo.</v>
      </c>
    </row>
    <row r="155" spans="1:246" ht="80.25" customHeight="1" x14ac:dyDescent="0.25">
      <c r="A155" s="220" t="str">
        <f>IF(A118="","",A118)</f>
        <v/>
      </c>
      <c r="B155" s="220" t="str">
        <f t="shared" si="24"/>
        <v>LLA3B51</v>
      </c>
      <c r="C155" s="337" t="str">
        <f t="shared" si="24"/>
        <v>Traduction renforcée Anglais/Français 1</v>
      </c>
      <c r="D155" s="360" t="str">
        <f t="shared" si="24"/>
        <v/>
      </c>
      <c r="E155" s="361" t="str">
        <f t="shared" si="24"/>
        <v>UE spécialisation</v>
      </c>
      <c r="F155" s="406" t="str">
        <f t="shared" si="24"/>
        <v>L2 LEA et LLCER parc. Traduction</v>
      </c>
      <c r="G155" s="401" t="str">
        <f t="shared" si="24"/>
        <v>LLCER</v>
      </c>
      <c r="H155" s="363" t="str">
        <f t="shared" si="24"/>
        <v/>
      </c>
      <c r="I155" s="224" t="str">
        <f t="shared" si="24"/>
        <v>3</v>
      </c>
      <c r="J155" s="364">
        <f t="shared" si="24"/>
        <v>3</v>
      </c>
      <c r="K155" s="227" t="str">
        <f t="shared" si="24"/>
        <v>SCAILLET Agnès</v>
      </c>
      <c r="L155" s="227">
        <f t="shared" si="24"/>
        <v>11</v>
      </c>
      <c r="M155" s="227" t="str">
        <f t="shared" si="24"/>
        <v/>
      </c>
      <c r="N155" s="228" t="str">
        <f t="shared" si="24"/>
        <v/>
      </c>
      <c r="O155" s="228"/>
      <c r="P155" s="754">
        <f t="shared" si="24"/>
        <v>0</v>
      </c>
      <c r="Q155" s="754">
        <f t="shared" ref="Q155" si="27">IF(Q118="","",Q118)</f>
        <v>18</v>
      </c>
      <c r="R155" s="229"/>
      <c r="S155" s="365" t="str">
        <f t="shared" si="24"/>
        <v/>
      </c>
      <c r="T155" s="231" t="str">
        <f t="shared" ref="T155:U155" si="28">IF(T118="","",T118)</f>
        <v>100%CC</v>
      </c>
      <c r="U155" s="232" t="str">
        <f t="shared" si="28"/>
        <v>100% CT 2h Célène</v>
      </c>
      <c r="V155" s="366">
        <f t="shared" si="24"/>
        <v>1</v>
      </c>
      <c r="W155" s="234" t="str">
        <f t="shared" si="24"/>
        <v>CC</v>
      </c>
      <c r="X155" s="234" t="str">
        <f t="shared" si="24"/>
        <v>écrit</v>
      </c>
      <c r="Y155" s="234" t="str">
        <f t="shared" si="24"/>
        <v>1h30</v>
      </c>
      <c r="Z155" s="235">
        <f t="shared" si="24"/>
        <v>1</v>
      </c>
      <c r="AA155" s="44" t="str">
        <f t="shared" si="24"/>
        <v>CT</v>
      </c>
      <c r="AB155" s="44" t="str">
        <f t="shared" si="24"/>
        <v>écrit</v>
      </c>
      <c r="AC155" s="367" t="str">
        <f t="shared" si="24"/>
        <v>1h30</v>
      </c>
      <c r="AD155" s="2628" t="str">
        <f t="shared" si="24"/>
        <v>100% CT 2h Célène</v>
      </c>
      <c r="AE155" s="2629" t="str">
        <f t="shared" si="24"/>
        <v>100% CT 2h Célène</v>
      </c>
      <c r="AF155" s="366">
        <f t="shared" si="24"/>
        <v>1</v>
      </c>
      <c r="AG155" s="234" t="str">
        <f t="shared" si="24"/>
        <v>CT</v>
      </c>
      <c r="AH155" s="234" t="str">
        <f t="shared" si="24"/>
        <v>écrit</v>
      </c>
      <c r="AI155" s="234" t="str">
        <f t="shared" si="24"/>
        <v>1h30</v>
      </c>
      <c r="AJ155" s="235">
        <f t="shared" si="24"/>
        <v>1</v>
      </c>
      <c r="AK155" s="44" t="str">
        <f t="shared" si="24"/>
        <v>CT</v>
      </c>
      <c r="AL155" s="44" t="str">
        <f t="shared" si="24"/>
        <v>écrit</v>
      </c>
      <c r="AM155" s="44" t="str">
        <f t="shared" si="24"/>
        <v>1h30</v>
      </c>
      <c r="AN155" s="237" t="str">
        <f t="shared" si="24"/>
        <v>Dans ce premier semestre du parcours de spécialisation en traduction, ce cours propose un entraînement soutenu, pour une pratique renforcée de l'exercice, sur des supports variés, en abordant des registres diversifiés.</v>
      </c>
    </row>
    <row r="156" spans="1:246" ht="30.75" customHeight="1" x14ac:dyDescent="0.25">
      <c r="A156" s="309" t="s">
        <v>301</v>
      </c>
      <c r="B156" s="309" t="s">
        <v>302</v>
      </c>
      <c r="C156" s="310" t="s">
        <v>199</v>
      </c>
      <c r="D156" s="375"/>
      <c r="E156" s="376" t="s">
        <v>144</v>
      </c>
      <c r="F156" s="376"/>
      <c r="G156" s="377"/>
      <c r="H156" s="378"/>
      <c r="I156" s="379">
        <f>+I157+I158</f>
        <v>6</v>
      </c>
      <c r="J156" s="379">
        <f>+J157+J158</f>
        <v>6</v>
      </c>
      <c r="K156" s="380"/>
      <c r="L156" s="380"/>
      <c r="M156" s="380"/>
      <c r="N156" s="479"/>
      <c r="O156" s="479"/>
      <c r="P156" s="479"/>
      <c r="Q156" s="479"/>
      <c r="R156" s="479"/>
      <c r="S156" s="480"/>
      <c r="T156" s="317"/>
      <c r="U156" s="318"/>
      <c r="V156" s="352"/>
      <c r="W156" s="320"/>
      <c r="X156" s="353"/>
      <c r="Y156" s="354"/>
      <c r="Z156" s="353"/>
      <c r="AA156" s="353"/>
      <c r="AB156" s="353"/>
      <c r="AC156" s="355"/>
      <c r="AD156" s="317"/>
      <c r="AE156" s="318"/>
      <c r="AF156" s="354"/>
      <c r="AG156" s="353"/>
      <c r="AH156" s="353"/>
      <c r="AI156" s="353"/>
      <c r="AJ156" s="353"/>
      <c r="AK156" s="353"/>
      <c r="AL156" s="353"/>
      <c r="AM156" s="353"/>
      <c r="AN156" s="356"/>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row>
    <row r="157" spans="1:246" ht="65.25" customHeight="1" x14ac:dyDescent="0.25">
      <c r="A157" s="357"/>
      <c r="B157" s="404" t="s">
        <v>200</v>
      </c>
      <c r="C157" s="405" t="s">
        <v>201</v>
      </c>
      <c r="D157" s="360" t="str">
        <f>IF(D120="","",D120)</f>
        <v>LOL3BB1
LOL3CB1
LOL3JB1</v>
      </c>
      <c r="E157" s="361" t="str">
        <f t="shared" ref="E157:F157" si="29">IF(E120="","",E120)</f>
        <v>UE spécialisation</v>
      </c>
      <c r="F157" s="361" t="str">
        <f t="shared" si="29"/>
        <v>L2 LEA et LLCER parc. Médiation interculturelle</v>
      </c>
      <c r="G157" s="401" t="str">
        <f>IF(G120="","",G120)</f>
        <v>LLCER</v>
      </c>
      <c r="H157" s="406" t="str">
        <f t="shared" ref="H157" si="30">IF(H120="","",H120)</f>
        <v/>
      </c>
      <c r="I157" s="224" t="s">
        <v>74</v>
      </c>
      <c r="J157" s="364">
        <v>3</v>
      </c>
      <c r="K157" s="245" t="str">
        <f t="shared" ref="K157:AN160" si="31">IF(K120="","",K120)</f>
        <v>HABRAN Augustin</v>
      </c>
      <c r="L157" s="227">
        <f t="shared" si="31"/>
        <v>11</v>
      </c>
      <c r="M157" s="227" t="str">
        <f t="shared" si="31"/>
        <v/>
      </c>
      <c r="N157" s="228" t="str">
        <f t="shared" si="31"/>
        <v/>
      </c>
      <c r="O157" s="228"/>
      <c r="P157" s="754">
        <f t="shared" si="31"/>
        <v>0</v>
      </c>
      <c r="Q157" s="754">
        <f t="shared" si="31"/>
        <v>18</v>
      </c>
      <c r="R157" s="229"/>
      <c r="S157" s="407" t="str">
        <f t="shared" si="31"/>
        <v/>
      </c>
      <c r="T157" s="231" t="str">
        <f t="shared" si="31"/>
        <v>100% CC</v>
      </c>
      <c r="U157" s="232" t="str">
        <f t="shared" si="31"/>
        <v>100% CT 1h30 Célène</v>
      </c>
      <c r="V157" s="366">
        <f t="shared" si="31"/>
        <v>1</v>
      </c>
      <c r="W157" s="234" t="str">
        <f t="shared" si="31"/>
        <v>CC</v>
      </c>
      <c r="X157" s="234" t="str">
        <f t="shared" si="31"/>
        <v>écrit et oral</v>
      </c>
      <c r="Y157" s="234" t="str">
        <f t="shared" si="31"/>
        <v>écrit 1h30 + oral 15 min</v>
      </c>
      <c r="Z157" s="235">
        <f t="shared" si="31"/>
        <v>1</v>
      </c>
      <c r="AA157" s="44" t="str">
        <f t="shared" si="31"/>
        <v>CT</v>
      </c>
      <c r="AB157" s="44" t="str">
        <f t="shared" si="31"/>
        <v>écrit</v>
      </c>
      <c r="AC157" s="367" t="str">
        <f t="shared" si="31"/>
        <v>1h30</v>
      </c>
      <c r="AD157" s="2628" t="str">
        <f t="shared" si="31"/>
        <v>100% CT 1h30 Célène</v>
      </c>
      <c r="AE157" s="2629" t="str">
        <f t="shared" si="31"/>
        <v>100% CT 1h30 Célène</v>
      </c>
      <c r="AF157" s="366">
        <f t="shared" si="31"/>
        <v>1</v>
      </c>
      <c r="AG157" s="234" t="str">
        <f t="shared" si="31"/>
        <v>CT</v>
      </c>
      <c r="AH157" s="234" t="str">
        <f t="shared" si="31"/>
        <v>écrit</v>
      </c>
      <c r="AI157" s="234" t="str">
        <f t="shared" si="31"/>
        <v>1h30</v>
      </c>
      <c r="AJ157" s="235">
        <f t="shared" si="31"/>
        <v>1</v>
      </c>
      <c r="AK157" s="44" t="str">
        <f t="shared" si="31"/>
        <v>CT</v>
      </c>
      <c r="AL157" s="44" t="str">
        <f t="shared" si="31"/>
        <v>écrit</v>
      </c>
      <c r="AM157" s="44" t="str">
        <f t="shared" si="31"/>
        <v>1h30</v>
      </c>
      <c r="AN157" s="237" t="str">
        <f t="shared" si="31"/>
        <v/>
      </c>
    </row>
    <row r="158" spans="1:246" ht="25.5" x14ac:dyDescent="0.25">
      <c r="A158" s="202" t="str">
        <f>+A121</f>
        <v>LCLA3B03</v>
      </c>
      <c r="B158" s="202" t="s">
        <v>205</v>
      </c>
      <c r="C158" s="203" t="s">
        <v>206</v>
      </c>
      <c r="D158" s="202" t="str">
        <f t="shared" ref="B158:H160" si="32">IF(D121="","",D121)</f>
        <v/>
      </c>
      <c r="E158" s="202" t="str">
        <f t="shared" si="32"/>
        <v>BLOC</v>
      </c>
      <c r="F158" s="202" t="str">
        <f t="shared" si="32"/>
        <v>L2 LEA et LLCER parc. Médiation interculturelle</v>
      </c>
      <c r="G158" s="202" t="str">
        <f t="shared" si="32"/>
        <v/>
      </c>
      <c r="H158" s="202" t="str">
        <f t="shared" si="32"/>
        <v>1 UE 3 ECTS</v>
      </c>
      <c r="I158" s="413">
        <v>3</v>
      </c>
      <c r="J158" s="413">
        <v>3</v>
      </c>
      <c r="K158" s="481" t="str">
        <f t="shared" si="31"/>
        <v/>
      </c>
      <c r="L158" s="481" t="str">
        <f t="shared" si="31"/>
        <v/>
      </c>
      <c r="M158" s="481" t="str">
        <f t="shared" si="31"/>
        <v/>
      </c>
      <c r="N158" s="481" t="str">
        <f t="shared" si="31"/>
        <v/>
      </c>
      <c r="O158" s="481"/>
      <c r="P158" s="481" t="str">
        <f t="shared" si="31"/>
        <v/>
      </c>
      <c r="Q158" s="481"/>
      <c r="R158" s="481"/>
      <c r="S158" s="482" t="str">
        <f t="shared" si="31"/>
        <v/>
      </c>
      <c r="T158" s="483"/>
      <c r="U158" s="484"/>
      <c r="V158" s="485" t="str">
        <f t="shared" si="31"/>
        <v/>
      </c>
      <c r="W158" s="202" t="str">
        <f t="shared" si="31"/>
        <v/>
      </c>
      <c r="X158" s="202" t="str">
        <f t="shared" si="31"/>
        <v/>
      </c>
      <c r="Y158" s="202" t="str">
        <f t="shared" si="31"/>
        <v/>
      </c>
      <c r="Z158" s="202" t="str">
        <f t="shared" si="31"/>
        <v/>
      </c>
      <c r="AA158" s="202" t="str">
        <f t="shared" si="31"/>
        <v/>
      </c>
      <c r="AB158" s="202" t="str">
        <f t="shared" si="31"/>
        <v/>
      </c>
      <c r="AC158" s="486" t="str">
        <f t="shared" si="31"/>
        <v/>
      </c>
      <c r="AD158" s="483" t="str">
        <f t="shared" si="31"/>
        <v/>
      </c>
      <c r="AE158" s="484" t="str">
        <f t="shared" si="31"/>
        <v/>
      </c>
      <c r="AF158" s="487" t="str">
        <f t="shared" si="31"/>
        <v/>
      </c>
      <c r="AG158" s="202" t="str">
        <f t="shared" si="31"/>
        <v/>
      </c>
      <c r="AH158" s="202" t="str">
        <f t="shared" si="31"/>
        <v/>
      </c>
      <c r="AI158" s="202" t="str">
        <f t="shared" si="31"/>
        <v/>
      </c>
      <c r="AJ158" s="202" t="str">
        <f t="shared" si="31"/>
        <v/>
      </c>
      <c r="AK158" s="202" t="str">
        <f t="shared" si="31"/>
        <v/>
      </c>
      <c r="AL158" s="202" t="str">
        <f t="shared" si="31"/>
        <v/>
      </c>
      <c r="AM158" s="202" t="str">
        <f t="shared" si="31"/>
        <v/>
      </c>
      <c r="AN158" s="202" t="str">
        <f t="shared" si="31"/>
        <v/>
      </c>
      <c r="HK158" s="2"/>
      <c r="HL158" s="2"/>
      <c r="HM158" s="2"/>
      <c r="HN158" s="2"/>
      <c r="HO158" s="2"/>
      <c r="HP158" s="2"/>
      <c r="HQ158" s="2"/>
      <c r="HR158" s="2"/>
      <c r="HS158" s="2"/>
    </row>
    <row r="159" spans="1:246" ht="65.25" customHeight="1" x14ac:dyDescent="0.25">
      <c r="A159" s="220"/>
      <c r="B159" s="488" t="str">
        <f t="shared" si="32"/>
        <v>LLA3B61A</v>
      </c>
      <c r="C159" s="489" t="str">
        <f t="shared" si="32"/>
        <v>Littératures anglophones diasporiques S3 au lieu de Langue et Littérature/Cultures populaires Anglophones S3</v>
      </c>
      <c r="D159" s="490" t="str">
        <f t="shared" si="32"/>
        <v>LOL3BB2
LOL3CB2
LOL3JB2</v>
      </c>
      <c r="E159" s="490" t="str">
        <f t="shared" si="32"/>
        <v>UE spécialisation</v>
      </c>
      <c r="F159" s="490" t="str">
        <f t="shared" si="32"/>
        <v>L2 LEA et LLCER parc. Médiation interculturelle</v>
      </c>
      <c r="G159" s="491" t="str">
        <f t="shared" si="32"/>
        <v>LLCER</v>
      </c>
      <c r="H159" s="492" t="str">
        <f t="shared" si="32"/>
        <v/>
      </c>
      <c r="I159" s="224" t="s">
        <v>74</v>
      </c>
      <c r="J159" s="364">
        <v>3</v>
      </c>
      <c r="K159" s="245" t="str">
        <f t="shared" si="31"/>
        <v>WALLART Kerry-Jane</v>
      </c>
      <c r="L159" s="227">
        <f t="shared" si="31"/>
        <v>11</v>
      </c>
      <c r="M159" s="227" t="str">
        <f t="shared" si="31"/>
        <v/>
      </c>
      <c r="N159" s="228" t="str">
        <f t="shared" si="31"/>
        <v/>
      </c>
      <c r="O159" s="228"/>
      <c r="P159" s="754">
        <f t="shared" si="31"/>
        <v>0</v>
      </c>
      <c r="Q159" s="754">
        <f t="shared" si="31"/>
        <v>18</v>
      </c>
      <c r="R159" s="229"/>
      <c r="S159" s="407" t="str">
        <f t="shared" si="31"/>
        <v/>
      </c>
      <c r="T159" s="231" t="str">
        <f t="shared" si="31"/>
        <v>100% CC</v>
      </c>
      <c r="U159" s="232" t="str">
        <f t="shared" si="31"/>
        <v>100% CT écrit 3h Célène</v>
      </c>
      <c r="V159" s="366">
        <f t="shared" si="31"/>
        <v>1</v>
      </c>
      <c r="W159" s="234" t="str">
        <f t="shared" si="31"/>
        <v>CC</v>
      </c>
      <c r="X159" s="234" t="str">
        <f t="shared" si="31"/>
        <v>écrit et oral</v>
      </c>
      <c r="Y159" s="234" t="str">
        <f t="shared" si="31"/>
        <v>écrit 1h30 + oral 15 min</v>
      </c>
      <c r="Z159" s="235">
        <f t="shared" si="31"/>
        <v>1</v>
      </c>
      <c r="AA159" s="44" t="str">
        <f t="shared" si="31"/>
        <v>CT</v>
      </c>
      <c r="AB159" s="44" t="str">
        <f t="shared" si="31"/>
        <v>écrit</v>
      </c>
      <c r="AC159" s="367" t="str">
        <f t="shared" si="31"/>
        <v>1h30</v>
      </c>
      <c r="AD159" s="2628" t="str">
        <f t="shared" si="31"/>
        <v>100% CT écrit 3h Célène</v>
      </c>
      <c r="AE159" s="2629" t="str">
        <f t="shared" si="31"/>
        <v>100% CT écrit 3h Célène</v>
      </c>
      <c r="AF159" s="366">
        <f t="shared" si="31"/>
        <v>1</v>
      </c>
      <c r="AG159" s="234" t="str">
        <f t="shared" si="31"/>
        <v>CT</v>
      </c>
      <c r="AH159" s="234" t="str">
        <f t="shared" si="31"/>
        <v>écrit</v>
      </c>
      <c r="AI159" s="234" t="str">
        <f t="shared" si="31"/>
        <v>1h30</v>
      </c>
      <c r="AJ159" s="235">
        <f t="shared" si="31"/>
        <v>1</v>
      </c>
      <c r="AK159" s="44" t="str">
        <f t="shared" si="31"/>
        <v>CT</v>
      </c>
      <c r="AL159" s="44" t="str">
        <f t="shared" si="31"/>
        <v>écrit</v>
      </c>
      <c r="AM159" s="44" t="str">
        <f t="shared" si="31"/>
        <v>1h30</v>
      </c>
      <c r="AN159" s="237" t="str">
        <f t="shared" si="31"/>
        <v/>
      </c>
    </row>
    <row r="160" spans="1:246" ht="47.25" customHeight="1" x14ac:dyDescent="0.25">
      <c r="A160" s="220"/>
      <c r="B160" s="220" t="s">
        <v>212</v>
      </c>
      <c r="C160" s="337" t="s">
        <v>213</v>
      </c>
      <c r="D160" s="493" t="str">
        <f t="shared" si="32"/>
        <v>LOL3BC3
LOL3CC3
LOL3JC3</v>
      </c>
      <c r="E160" s="490" t="str">
        <f t="shared" si="32"/>
        <v>UE spécialisation</v>
      </c>
      <c r="F160" s="492" t="str">
        <f t="shared" si="32"/>
        <v>L2 LEA et LLCER parc. Médiation interculturelle</v>
      </c>
      <c r="G160" s="491" t="str">
        <f t="shared" si="32"/>
        <v>LLCER</v>
      </c>
      <c r="H160" s="494" t="str">
        <f t="shared" si="32"/>
        <v/>
      </c>
      <c r="I160" s="224" t="s">
        <v>74</v>
      </c>
      <c r="J160" s="364">
        <v>3</v>
      </c>
      <c r="K160" s="227" t="str">
        <f t="shared" si="31"/>
        <v>NATANSON Brigitte</v>
      </c>
      <c r="L160" s="227">
        <f t="shared" si="31"/>
        <v>14</v>
      </c>
      <c r="M160" s="227" t="str">
        <f t="shared" si="31"/>
        <v/>
      </c>
      <c r="N160" s="228" t="str">
        <f t="shared" si="31"/>
        <v/>
      </c>
      <c r="O160" s="228"/>
      <c r="P160" s="229">
        <f t="shared" si="31"/>
        <v>18</v>
      </c>
      <c r="Q160" s="229"/>
      <c r="R160" s="229"/>
      <c r="S160" s="365" t="str">
        <f t="shared" si="31"/>
        <v/>
      </c>
      <c r="T160" s="2628" t="str">
        <f t="shared" si="31"/>
        <v>100% CC oral à distance et devoir maison écrit</v>
      </c>
      <c r="U160" s="2629" t="str">
        <f t="shared" si="31"/>
        <v>100% CT oral à distance</v>
      </c>
      <c r="V160" s="366">
        <f t="shared" si="31"/>
        <v>1</v>
      </c>
      <c r="W160" s="234" t="str">
        <f t="shared" si="31"/>
        <v>CC</v>
      </c>
      <c r="X160" s="234" t="str">
        <f t="shared" si="31"/>
        <v>écrit et oral</v>
      </c>
      <c r="Y160" s="234" t="str">
        <f t="shared" si="31"/>
        <v/>
      </c>
      <c r="Z160" s="235">
        <f t="shared" si="31"/>
        <v>1</v>
      </c>
      <c r="AA160" s="44" t="str">
        <f t="shared" si="31"/>
        <v>CT</v>
      </c>
      <c r="AB160" s="44" t="str">
        <f t="shared" si="31"/>
        <v>écrit</v>
      </c>
      <c r="AC160" s="367" t="str">
        <f t="shared" si="31"/>
        <v>2h00</v>
      </c>
      <c r="AD160" s="2628" t="str">
        <f t="shared" si="31"/>
        <v>100% CT oral à distance</v>
      </c>
      <c r="AE160" s="2629" t="str">
        <f t="shared" si="31"/>
        <v>100% CT oral à distance</v>
      </c>
      <c r="AF160" s="366">
        <f t="shared" si="31"/>
        <v>1</v>
      </c>
      <c r="AG160" s="234" t="str">
        <f t="shared" si="31"/>
        <v>CT</v>
      </c>
      <c r="AH160" s="234" t="str">
        <f t="shared" si="31"/>
        <v>écrit</v>
      </c>
      <c r="AI160" s="234" t="str">
        <f t="shared" si="31"/>
        <v>2h00</v>
      </c>
      <c r="AJ160" s="235">
        <f t="shared" si="31"/>
        <v>1</v>
      </c>
      <c r="AK160" s="44" t="str">
        <f t="shared" si="31"/>
        <v>CT</v>
      </c>
      <c r="AL160" s="44" t="str">
        <f t="shared" si="31"/>
        <v>écrit</v>
      </c>
      <c r="AM160" s="44" t="str">
        <f t="shared" si="31"/>
        <v>2h00</v>
      </c>
      <c r="AN160" s="237" t="str">
        <f t="shared" si="31"/>
        <v>Ce cours a pour principal objet l'étude d'articles de presse, de reportages télévisés et d'émissions de radio portant sur les thèmes contemporains de l'aire géographique étudiée.</v>
      </c>
    </row>
    <row r="161" spans="1:246" ht="30.75" customHeight="1" x14ac:dyDescent="0.25">
      <c r="A161" s="495"/>
      <c r="B161" s="495"/>
      <c r="C161" s="496"/>
      <c r="D161" s="497"/>
      <c r="E161" s="498"/>
      <c r="F161" s="498"/>
      <c r="G161" s="498"/>
      <c r="H161" s="498"/>
      <c r="I161" s="498"/>
      <c r="J161" s="499" t="s">
        <v>303</v>
      </c>
      <c r="K161" s="500"/>
      <c r="L161" s="500"/>
      <c r="M161" s="500"/>
      <c r="N161" s="501"/>
      <c r="O161" s="501"/>
      <c r="P161" s="501"/>
      <c r="Q161" s="501"/>
      <c r="R161" s="2505"/>
      <c r="S161" s="501"/>
      <c r="T161" s="94"/>
      <c r="U161" s="95"/>
      <c r="V161" s="502"/>
      <c r="W161" s="502"/>
      <c r="X161" s="502"/>
      <c r="Y161" s="502"/>
      <c r="Z161" s="502"/>
      <c r="AA161" s="502"/>
      <c r="AB161" s="502"/>
      <c r="AC161" s="503"/>
      <c r="AD161" s="504"/>
      <c r="AE161" s="505"/>
      <c r="AF161" s="502"/>
      <c r="AG161" s="502"/>
      <c r="AH161" s="502"/>
      <c r="AI161" s="502"/>
      <c r="AJ161" s="502"/>
      <c r="AK161" s="502"/>
      <c r="AL161" s="502"/>
      <c r="AM161" s="502"/>
      <c r="AN161" s="506"/>
    </row>
    <row r="162" spans="1:246" ht="30.75" customHeight="1" x14ac:dyDescent="0.25">
      <c r="A162" s="507"/>
      <c r="B162" s="507"/>
      <c r="C162" s="508"/>
      <c r="D162" s="509"/>
      <c r="E162" s="510"/>
      <c r="F162" s="510"/>
      <c r="G162" s="510"/>
      <c r="H162" s="510"/>
      <c r="I162" s="510"/>
      <c r="J162" s="510"/>
      <c r="K162" s="511"/>
      <c r="L162" s="511"/>
      <c r="M162" s="511"/>
      <c r="N162" s="510"/>
      <c r="O162" s="510"/>
      <c r="P162" s="510"/>
      <c r="Q162" s="510"/>
      <c r="R162" s="515"/>
      <c r="S162" s="510"/>
      <c r="T162" s="512"/>
      <c r="U162" s="513"/>
      <c r="V162" s="514"/>
      <c r="W162" s="514"/>
      <c r="X162" s="514"/>
      <c r="Y162" s="514"/>
      <c r="Z162" s="514"/>
      <c r="AA162" s="514"/>
      <c r="AB162" s="514"/>
      <c r="AC162" s="515"/>
      <c r="AD162" s="516"/>
      <c r="AE162" s="517"/>
      <c r="AF162" s="514"/>
      <c r="AG162" s="514"/>
      <c r="AH162" s="514"/>
      <c r="AI162" s="514"/>
      <c r="AJ162" s="514"/>
      <c r="AK162" s="514"/>
      <c r="AL162" s="514"/>
      <c r="AM162" s="514"/>
      <c r="AN162" s="518"/>
    </row>
    <row r="163" spans="1:246" ht="23.25" customHeight="1" x14ac:dyDescent="0.25">
      <c r="A163" s="519" t="s">
        <v>304</v>
      </c>
      <c r="B163" s="177" t="s">
        <v>305</v>
      </c>
      <c r="C163" s="178" t="s">
        <v>306</v>
      </c>
      <c r="D163" s="520"/>
      <c r="E163" s="521" t="s">
        <v>41</v>
      </c>
      <c r="F163" s="521"/>
      <c r="G163" s="522"/>
      <c r="H163" s="522"/>
      <c r="I163" s="522"/>
      <c r="J163" s="523"/>
      <c r="K163" s="182"/>
      <c r="L163" s="182"/>
      <c r="M163" s="182"/>
      <c r="N163" s="524"/>
      <c r="O163" s="524"/>
      <c r="P163" s="522"/>
      <c r="Q163" s="523"/>
      <c r="R163" s="523"/>
      <c r="S163" s="523"/>
      <c r="T163" s="185"/>
      <c r="U163" s="186"/>
      <c r="V163" s="525"/>
      <c r="W163" s="526"/>
      <c r="X163" s="526"/>
      <c r="Y163" s="526"/>
      <c r="Z163" s="526"/>
      <c r="AA163" s="526"/>
      <c r="AB163" s="526"/>
      <c r="AC163" s="523"/>
      <c r="AD163" s="185"/>
      <c r="AE163" s="186"/>
      <c r="AF163" s="525"/>
      <c r="AG163" s="526"/>
      <c r="AH163" s="526"/>
      <c r="AI163" s="526"/>
      <c r="AJ163" s="526"/>
      <c r="AK163" s="526"/>
      <c r="AL163" s="526"/>
      <c r="AM163" s="526"/>
      <c r="AN163" s="189"/>
    </row>
    <row r="164" spans="1:246" ht="23.25" customHeight="1" x14ac:dyDescent="0.2">
      <c r="A164" s="190"/>
      <c r="B164" s="190"/>
      <c r="C164" s="191" t="s">
        <v>42</v>
      </c>
      <c r="D164" s="192"/>
      <c r="E164" s="193"/>
      <c r="F164" s="193"/>
      <c r="G164" s="194"/>
      <c r="H164" s="194"/>
      <c r="I164" s="194"/>
      <c r="J164" s="194"/>
      <c r="K164" s="194"/>
      <c r="L164" s="194"/>
      <c r="M164" s="194"/>
      <c r="N164" s="194"/>
      <c r="O164" s="194"/>
      <c r="P164" s="194"/>
      <c r="Q164" s="194"/>
      <c r="R164" s="194"/>
      <c r="S164" s="438"/>
      <c r="T164" s="196"/>
      <c r="U164" s="197"/>
      <c r="V164" s="439"/>
      <c r="W164" s="194"/>
      <c r="X164" s="194"/>
      <c r="Y164" s="194"/>
      <c r="Z164" s="194"/>
      <c r="AA164" s="194"/>
      <c r="AB164" s="194"/>
      <c r="AC164" s="438"/>
      <c r="AD164" s="196"/>
      <c r="AE164" s="197"/>
      <c r="AF164" s="439"/>
      <c r="AG164" s="194"/>
      <c r="AH164" s="194"/>
      <c r="AI164" s="194"/>
      <c r="AJ164" s="194"/>
      <c r="AK164" s="194"/>
      <c r="AL164" s="194"/>
      <c r="AM164" s="194"/>
      <c r="AN164" s="199"/>
      <c r="AO164" s="200"/>
      <c r="AP164" s="200"/>
      <c r="AQ164" s="200"/>
      <c r="AR164" s="200"/>
      <c r="AS164" s="200"/>
      <c r="AT164" s="200"/>
      <c r="AU164" s="200"/>
      <c r="AV164" s="200"/>
      <c r="AW164" s="200"/>
      <c r="AX164" s="200"/>
      <c r="AY164" s="200"/>
      <c r="AZ164" s="200"/>
      <c r="BA164" s="200"/>
      <c r="BB164" s="200"/>
      <c r="BC164" s="200"/>
      <c r="BD164" s="200"/>
      <c r="BE164" s="200"/>
      <c r="BF164" s="200"/>
      <c r="BG164" s="200"/>
      <c r="BH164" s="200"/>
      <c r="BI164" s="200"/>
      <c r="BJ164" s="200"/>
      <c r="BK164" s="200"/>
      <c r="BL164" s="200"/>
      <c r="BM164" s="200"/>
      <c r="BN164" s="200"/>
      <c r="BO164" s="200"/>
      <c r="BP164" s="200"/>
      <c r="BQ164" s="200"/>
      <c r="BR164" s="200"/>
      <c r="BS164" s="200"/>
      <c r="BT164" s="200"/>
      <c r="BU164" s="200"/>
      <c r="BV164" s="200"/>
      <c r="BW164" s="200"/>
      <c r="BX164" s="200"/>
      <c r="BY164" s="200"/>
      <c r="BZ164" s="200"/>
      <c r="CA164" s="200"/>
      <c r="CB164" s="200"/>
      <c r="CC164" s="200"/>
      <c r="CD164" s="200"/>
      <c r="CE164" s="200"/>
      <c r="CF164" s="200"/>
      <c r="CG164" s="200"/>
      <c r="CH164" s="200"/>
      <c r="CI164" s="200"/>
      <c r="CJ164" s="200"/>
      <c r="CK164" s="200"/>
      <c r="CL164" s="200"/>
      <c r="CM164" s="200"/>
      <c r="CN164" s="200"/>
      <c r="CO164" s="200"/>
      <c r="CP164" s="200"/>
      <c r="CQ164" s="200"/>
      <c r="CR164" s="200"/>
      <c r="CS164" s="200"/>
      <c r="CT164" s="200"/>
      <c r="CU164" s="200"/>
      <c r="CV164" s="200"/>
      <c r="CW164" s="200"/>
      <c r="CX164" s="200"/>
      <c r="CY164" s="200"/>
      <c r="CZ164" s="200"/>
      <c r="DA164" s="200"/>
      <c r="DB164" s="200"/>
      <c r="DC164" s="200"/>
      <c r="DD164" s="200"/>
      <c r="DE164" s="200"/>
      <c r="DF164" s="200"/>
      <c r="DG164" s="200"/>
      <c r="DH164" s="200"/>
      <c r="DI164" s="200"/>
      <c r="DJ164" s="200"/>
      <c r="DK164" s="200"/>
      <c r="DL164" s="201"/>
      <c r="DM164" s="201"/>
      <c r="DN164" s="201"/>
      <c r="DO164" s="201"/>
      <c r="DP164" s="201"/>
      <c r="DQ164" s="201"/>
      <c r="DR164" s="201"/>
      <c r="DS164" s="201"/>
      <c r="DT164" s="201"/>
      <c r="DU164" s="201"/>
      <c r="DV164" s="201"/>
      <c r="DW164" s="201"/>
      <c r="DX164" s="201"/>
      <c r="DY164" s="201"/>
      <c r="DZ164" s="201"/>
      <c r="EA164" s="201"/>
      <c r="EB164" s="201"/>
      <c r="EC164" s="201"/>
      <c r="ED164" s="201"/>
      <c r="EE164" s="201"/>
      <c r="EF164" s="201"/>
      <c r="EG164" s="201"/>
      <c r="EH164" s="201"/>
      <c r="EI164" s="201"/>
      <c r="EJ164" s="201"/>
      <c r="EK164" s="201"/>
      <c r="EL164" s="201"/>
      <c r="EM164" s="201"/>
      <c r="EN164" s="201"/>
      <c r="EO164" s="201"/>
      <c r="EP164" s="201"/>
      <c r="EQ164" s="201"/>
      <c r="ER164" s="201"/>
      <c r="ES164" s="201"/>
      <c r="ET164" s="201"/>
      <c r="EU164" s="201"/>
      <c r="EV164" s="201"/>
      <c r="EW164" s="201"/>
      <c r="EX164" s="201"/>
      <c r="EY164" s="201"/>
      <c r="EZ164" s="201"/>
      <c r="FA164" s="201"/>
      <c r="FB164" s="201"/>
      <c r="FC164" s="201"/>
      <c r="FD164" s="201"/>
      <c r="FE164" s="201"/>
      <c r="FF164" s="201"/>
      <c r="FG164" s="201"/>
      <c r="FH164" s="201"/>
      <c r="FI164" s="201"/>
      <c r="FJ164" s="201"/>
      <c r="FK164" s="201"/>
      <c r="FL164" s="201"/>
      <c r="FM164" s="201"/>
      <c r="FN164" s="201"/>
      <c r="FO164" s="201"/>
      <c r="FP164" s="201"/>
      <c r="FQ164" s="201"/>
      <c r="FR164" s="201"/>
      <c r="FS164" s="201"/>
      <c r="FT164" s="201"/>
      <c r="FU164" s="201"/>
      <c r="FV164" s="201"/>
      <c r="FW164" s="201"/>
      <c r="FX164" s="201"/>
      <c r="FY164" s="201"/>
      <c r="FZ164" s="201"/>
      <c r="GA164" s="201"/>
      <c r="GB164" s="201"/>
      <c r="GC164" s="201"/>
      <c r="GD164" s="201"/>
      <c r="GE164" s="201"/>
      <c r="GF164" s="201"/>
      <c r="GG164" s="201"/>
      <c r="GH164" s="201"/>
      <c r="GI164" s="201"/>
      <c r="GJ164" s="201"/>
      <c r="GK164" s="201"/>
      <c r="GL164" s="201"/>
      <c r="GM164" s="201"/>
      <c r="GN164" s="201"/>
      <c r="GO164" s="201"/>
      <c r="GP164" s="201"/>
      <c r="GQ164" s="201"/>
      <c r="GR164" s="201"/>
      <c r="GS164" s="201"/>
      <c r="GT164" s="201"/>
      <c r="GU164" s="201"/>
      <c r="GV164" s="201"/>
      <c r="GW164" s="201"/>
      <c r="GX164" s="201"/>
      <c r="GY164" s="201"/>
      <c r="GZ164" s="201"/>
      <c r="HA164" s="201"/>
      <c r="HB164" s="201"/>
      <c r="HC164" s="201"/>
      <c r="HD164" s="201"/>
      <c r="HE164" s="201"/>
      <c r="HF164" s="201"/>
      <c r="HG164" s="201"/>
      <c r="HH164" s="201"/>
      <c r="HI164" s="201"/>
      <c r="HJ164" s="201"/>
      <c r="HK164" s="201"/>
      <c r="HL164" s="201"/>
      <c r="HM164" s="201"/>
      <c r="HN164" s="201"/>
      <c r="HO164" s="201"/>
      <c r="HP164" s="201"/>
      <c r="HQ164" s="201"/>
      <c r="HR164" s="201"/>
      <c r="HS164" s="201"/>
      <c r="HT164" s="2"/>
      <c r="HU164" s="2"/>
      <c r="HV164" s="2"/>
      <c r="HW164" s="2"/>
      <c r="HX164" s="2"/>
      <c r="HY164" s="2"/>
      <c r="HZ164" s="2"/>
      <c r="IA164" s="2"/>
      <c r="IB164" s="2"/>
      <c r="IC164" s="2"/>
      <c r="ID164" s="2"/>
      <c r="IE164" s="2"/>
      <c r="IF164" s="2"/>
      <c r="IG164" s="2"/>
      <c r="IH164" s="2"/>
      <c r="II164" s="2"/>
      <c r="IJ164" s="2"/>
      <c r="IK164" s="2"/>
      <c r="IL164" s="2"/>
    </row>
    <row r="165" spans="1:246" ht="25.5" x14ac:dyDescent="0.25">
      <c r="A165" s="202" t="s">
        <v>307</v>
      </c>
      <c r="B165" s="202" t="s">
        <v>308</v>
      </c>
      <c r="C165" s="203" t="s">
        <v>309</v>
      </c>
      <c r="D165" s="527"/>
      <c r="E165" s="528" t="s">
        <v>310</v>
      </c>
      <c r="F165" s="529"/>
      <c r="G165" s="530"/>
      <c r="H165" s="531"/>
      <c r="I165" s="532">
        <f>SUM(I166:I170)</f>
        <v>12</v>
      </c>
      <c r="J165" s="532">
        <f>SUM(J166:J170)</f>
        <v>12</v>
      </c>
      <c r="K165" s="533"/>
      <c r="L165" s="533"/>
      <c r="M165" s="534"/>
      <c r="N165" s="211"/>
      <c r="O165" s="211"/>
      <c r="P165" s="211"/>
      <c r="Q165" s="211"/>
      <c r="R165" s="211"/>
      <c r="S165" s="416"/>
      <c r="T165" s="213"/>
      <c r="U165" s="214"/>
      <c r="V165" s="417"/>
      <c r="W165" s="216"/>
      <c r="X165" s="216"/>
      <c r="Y165" s="216"/>
      <c r="Z165" s="217"/>
      <c r="AA165" s="216"/>
      <c r="AB165" s="216"/>
      <c r="AC165" s="418"/>
      <c r="AD165" s="249"/>
      <c r="AE165" s="250"/>
      <c r="AF165" s="417"/>
      <c r="AG165" s="216"/>
      <c r="AH165" s="216"/>
      <c r="AI165" s="216"/>
      <c r="AJ165" s="217"/>
      <c r="AK165" s="216"/>
      <c r="AL165" s="216"/>
      <c r="AM165" s="216"/>
      <c r="AN165" s="219"/>
      <c r="HK165" s="2"/>
      <c r="HL165" s="2"/>
      <c r="HM165" s="2"/>
      <c r="HN165" s="2"/>
      <c r="HO165" s="2"/>
      <c r="HP165" s="2"/>
      <c r="HQ165" s="2"/>
      <c r="HR165" s="2"/>
      <c r="HS165" s="2"/>
    </row>
    <row r="166" spans="1:246" ht="38.25" x14ac:dyDescent="0.25">
      <c r="A166" s="535"/>
      <c r="B166" s="536" t="s">
        <v>311</v>
      </c>
      <c r="C166" s="537" t="s">
        <v>312</v>
      </c>
      <c r="D166" s="493" t="s">
        <v>313</v>
      </c>
      <c r="E166" s="491" t="s">
        <v>50</v>
      </c>
      <c r="F166" s="492"/>
      <c r="G166" s="491" t="str">
        <f t="shared" ref="G166" si="33">IF(G129="","",G129)</f>
        <v>LLCER</v>
      </c>
      <c r="H166" s="494"/>
      <c r="I166" s="538">
        <v>2</v>
      </c>
      <c r="J166" s="539">
        <v>2</v>
      </c>
      <c r="K166" s="540" t="s">
        <v>53</v>
      </c>
      <c r="L166" s="227">
        <v>11</v>
      </c>
      <c r="M166" s="227"/>
      <c r="N166" s="228"/>
      <c r="O166" s="228"/>
      <c r="P166" s="754">
        <v>0</v>
      </c>
      <c r="Q166" s="754">
        <v>12</v>
      </c>
      <c r="R166" s="229"/>
      <c r="S166" s="365"/>
      <c r="T166" s="231" t="s">
        <v>1229</v>
      </c>
      <c r="U166" s="232" t="s">
        <v>1243</v>
      </c>
      <c r="V166" s="392">
        <v>1</v>
      </c>
      <c r="W166" s="291" t="s">
        <v>54</v>
      </c>
      <c r="X166" s="291" t="s">
        <v>55</v>
      </c>
      <c r="Y166" s="291" t="s">
        <v>56</v>
      </c>
      <c r="Z166" s="292">
        <v>1</v>
      </c>
      <c r="AA166" s="293" t="s">
        <v>57</v>
      </c>
      <c r="AB166" s="44" t="s">
        <v>55</v>
      </c>
      <c r="AC166" s="393" t="s">
        <v>56</v>
      </c>
      <c r="AD166" s="231" t="s">
        <v>1235</v>
      </c>
      <c r="AE166" s="2663" t="str">
        <f>+AD166</f>
        <v>100% CT Dossier</v>
      </c>
      <c r="AF166" s="392">
        <v>1</v>
      </c>
      <c r="AG166" s="291" t="s">
        <v>57</v>
      </c>
      <c r="AH166" s="291" t="s">
        <v>55</v>
      </c>
      <c r="AI166" s="291" t="s">
        <v>56</v>
      </c>
      <c r="AJ166" s="292">
        <v>1</v>
      </c>
      <c r="AK166" s="293" t="s">
        <v>57</v>
      </c>
      <c r="AL166" s="293" t="s">
        <v>55</v>
      </c>
      <c r="AM166" s="293" t="s">
        <v>56</v>
      </c>
      <c r="AN166" s="237" t="s">
        <v>314</v>
      </c>
    </row>
    <row r="167" spans="1:246" ht="114.75" x14ac:dyDescent="0.25">
      <c r="A167" s="541"/>
      <c r="B167" s="536" t="s">
        <v>315</v>
      </c>
      <c r="C167" s="537" t="s">
        <v>316</v>
      </c>
      <c r="D167" s="542" t="s">
        <v>317</v>
      </c>
      <c r="E167" s="491" t="s">
        <v>50</v>
      </c>
      <c r="F167" s="492"/>
      <c r="G167" s="491" t="s">
        <v>51</v>
      </c>
      <c r="H167" s="494"/>
      <c r="I167" s="227">
        <v>2</v>
      </c>
      <c r="J167" s="364">
        <v>2</v>
      </c>
      <c r="K167" s="540" t="s">
        <v>53</v>
      </c>
      <c r="L167" s="227">
        <v>11</v>
      </c>
      <c r="M167" s="227"/>
      <c r="N167" s="228"/>
      <c r="O167" s="228"/>
      <c r="P167" s="543"/>
      <c r="Q167" s="543"/>
      <c r="R167" s="581">
        <v>12</v>
      </c>
      <c r="S167" s="443"/>
      <c r="T167" s="231" t="s">
        <v>1229</v>
      </c>
      <c r="U167" s="232" t="s">
        <v>1243</v>
      </c>
      <c r="V167" s="392">
        <v>1</v>
      </c>
      <c r="W167" s="291" t="s">
        <v>54</v>
      </c>
      <c r="X167" s="291" t="s">
        <v>55</v>
      </c>
      <c r="Y167" s="291" t="s">
        <v>62</v>
      </c>
      <c r="Z167" s="292">
        <v>1</v>
      </c>
      <c r="AA167" s="293" t="s">
        <v>57</v>
      </c>
      <c r="AB167" s="293" t="s">
        <v>55</v>
      </c>
      <c r="AC167" s="393" t="s">
        <v>56</v>
      </c>
      <c r="AD167" s="231" t="s">
        <v>1235</v>
      </c>
      <c r="AE167" s="2663" t="str">
        <f t="shared" ref="AE167:AE181" si="34">+AD167</f>
        <v>100% CT Dossier</v>
      </c>
      <c r="AF167" s="392">
        <v>1</v>
      </c>
      <c r="AG167" s="291" t="s">
        <v>57</v>
      </c>
      <c r="AH167" s="291" t="s">
        <v>55</v>
      </c>
      <c r="AI167" s="291" t="s">
        <v>56</v>
      </c>
      <c r="AJ167" s="292">
        <v>1</v>
      </c>
      <c r="AK167" s="293" t="s">
        <v>57</v>
      </c>
      <c r="AL167" s="293" t="s">
        <v>55</v>
      </c>
      <c r="AM167" s="293" t="s">
        <v>56</v>
      </c>
      <c r="AN167" s="237" t="s">
        <v>318</v>
      </c>
    </row>
    <row r="168" spans="1:246" ht="127.5" x14ac:dyDescent="0.25">
      <c r="A168" s="544"/>
      <c r="B168" s="536" t="s">
        <v>319</v>
      </c>
      <c r="C168" s="537" t="s">
        <v>320</v>
      </c>
      <c r="D168" s="542" t="s">
        <v>321</v>
      </c>
      <c r="E168" s="491" t="s">
        <v>50</v>
      </c>
      <c r="F168" s="490"/>
      <c r="G168" s="491" t="str">
        <f t="shared" ref="G168" si="35">IF(G131="","",G131)</f>
        <v>LLCER</v>
      </c>
      <c r="H168" s="494"/>
      <c r="I168" s="227">
        <v>2</v>
      </c>
      <c r="J168" s="364">
        <v>2</v>
      </c>
      <c r="K168" s="540" t="s">
        <v>53</v>
      </c>
      <c r="L168" s="227">
        <v>11</v>
      </c>
      <c r="M168" s="227"/>
      <c r="N168" s="228"/>
      <c r="O168" s="228"/>
      <c r="P168" s="280"/>
      <c r="Q168" s="280"/>
      <c r="R168" s="280">
        <v>12</v>
      </c>
      <c r="S168" s="545"/>
      <c r="T168" s="231" t="s">
        <v>1229</v>
      </c>
      <c r="U168" s="232" t="s">
        <v>1235</v>
      </c>
      <c r="V168" s="392">
        <v>1</v>
      </c>
      <c r="W168" s="291" t="s">
        <v>54</v>
      </c>
      <c r="X168" s="291" t="s">
        <v>67</v>
      </c>
      <c r="Y168" s="291" t="s">
        <v>68</v>
      </c>
      <c r="Z168" s="292">
        <v>1</v>
      </c>
      <c r="AA168" s="293" t="s">
        <v>57</v>
      </c>
      <c r="AB168" s="293" t="s">
        <v>67</v>
      </c>
      <c r="AC168" s="393" t="s">
        <v>69</v>
      </c>
      <c r="AD168" s="231" t="s">
        <v>1235</v>
      </c>
      <c r="AE168" s="2663" t="str">
        <f t="shared" si="34"/>
        <v>100% CT Dossier</v>
      </c>
      <c r="AF168" s="392">
        <v>1</v>
      </c>
      <c r="AG168" s="291" t="s">
        <v>57</v>
      </c>
      <c r="AH168" s="291" t="s">
        <v>67</v>
      </c>
      <c r="AI168" s="291" t="s">
        <v>69</v>
      </c>
      <c r="AJ168" s="292">
        <v>1</v>
      </c>
      <c r="AK168" s="293" t="s">
        <v>57</v>
      </c>
      <c r="AL168" s="293" t="s">
        <v>67</v>
      </c>
      <c r="AM168" s="293" t="s">
        <v>69</v>
      </c>
      <c r="AN168" s="237" t="s">
        <v>322</v>
      </c>
    </row>
    <row r="169" spans="1:246" ht="54.75" customHeight="1" x14ac:dyDescent="0.25">
      <c r="A169" s="544"/>
      <c r="B169" s="536" t="s">
        <v>323</v>
      </c>
      <c r="C169" s="537" t="s">
        <v>324</v>
      </c>
      <c r="D169" s="542" t="s">
        <v>325</v>
      </c>
      <c r="E169" s="491" t="s">
        <v>50</v>
      </c>
      <c r="F169" s="490"/>
      <c r="G169" s="491" t="s">
        <v>51</v>
      </c>
      <c r="H169" s="494"/>
      <c r="I169" s="227">
        <v>3</v>
      </c>
      <c r="J169" s="364">
        <v>3</v>
      </c>
      <c r="K169" s="226" t="s">
        <v>326</v>
      </c>
      <c r="L169" s="227">
        <v>11</v>
      </c>
      <c r="M169" s="227"/>
      <c r="N169" s="228"/>
      <c r="O169" s="228"/>
      <c r="P169" s="229">
        <v>18</v>
      </c>
      <c r="Q169" s="229"/>
      <c r="R169" s="229"/>
      <c r="S169" s="365"/>
      <c r="T169" s="231" t="s">
        <v>1229</v>
      </c>
      <c r="U169" s="232" t="s">
        <v>1245</v>
      </c>
      <c r="V169" s="392">
        <v>1</v>
      </c>
      <c r="W169" s="291" t="s">
        <v>54</v>
      </c>
      <c r="X169" s="291" t="s">
        <v>55</v>
      </c>
      <c r="Y169" s="291" t="s">
        <v>76</v>
      </c>
      <c r="Z169" s="292">
        <v>1</v>
      </c>
      <c r="AA169" s="293" t="s">
        <v>57</v>
      </c>
      <c r="AB169" s="293" t="s">
        <v>55</v>
      </c>
      <c r="AC169" s="393" t="s">
        <v>76</v>
      </c>
      <c r="AD169" s="231" t="s">
        <v>1245</v>
      </c>
      <c r="AE169" s="2663" t="str">
        <f t="shared" si="34"/>
        <v>100% CT  écrit 1h30 Célène</v>
      </c>
      <c r="AF169" s="392">
        <v>1</v>
      </c>
      <c r="AG169" s="291" t="s">
        <v>57</v>
      </c>
      <c r="AH169" s="291" t="s">
        <v>55</v>
      </c>
      <c r="AI169" s="291" t="s">
        <v>76</v>
      </c>
      <c r="AJ169" s="292">
        <v>1</v>
      </c>
      <c r="AK169" s="293" t="s">
        <v>57</v>
      </c>
      <c r="AL169" s="293" t="s">
        <v>55</v>
      </c>
      <c r="AM169" s="293" t="s">
        <v>76</v>
      </c>
      <c r="AN169" s="237" t="s">
        <v>77</v>
      </c>
    </row>
    <row r="170" spans="1:246" ht="38.25" x14ac:dyDescent="0.25">
      <c r="A170" s="544"/>
      <c r="B170" s="536" t="s">
        <v>327</v>
      </c>
      <c r="C170" s="546" t="s">
        <v>328</v>
      </c>
      <c r="D170" s="542" t="s">
        <v>329</v>
      </c>
      <c r="E170" s="491" t="s">
        <v>50</v>
      </c>
      <c r="F170" s="490"/>
      <c r="G170" s="491" t="s">
        <v>51</v>
      </c>
      <c r="H170" s="494"/>
      <c r="I170" s="227">
        <v>3</v>
      </c>
      <c r="J170" s="364">
        <v>3</v>
      </c>
      <c r="K170" s="547" t="s">
        <v>195</v>
      </c>
      <c r="L170" s="227">
        <v>11</v>
      </c>
      <c r="M170" s="227"/>
      <c r="N170" s="228"/>
      <c r="O170" s="228"/>
      <c r="P170" s="754">
        <v>0</v>
      </c>
      <c r="Q170" s="754">
        <v>24</v>
      </c>
      <c r="R170" s="229"/>
      <c r="S170" s="365"/>
      <c r="T170" s="231" t="s">
        <v>1229</v>
      </c>
      <c r="U170" s="232" t="s">
        <v>1244</v>
      </c>
      <c r="V170" s="392">
        <v>1</v>
      </c>
      <c r="W170" s="291" t="s">
        <v>54</v>
      </c>
      <c r="X170" s="291" t="s">
        <v>55</v>
      </c>
      <c r="Y170" s="291" t="s">
        <v>82</v>
      </c>
      <c r="Z170" s="292">
        <v>1</v>
      </c>
      <c r="AA170" s="293" t="s">
        <v>57</v>
      </c>
      <c r="AB170" s="293" t="s">
        <v>55</v>
      </c>
      <c r="AC170" s="393" t="s">
        <v>82</v>
      </c>
      <c r="AD170" s="231" t="s">
        <v>1244</v>
      </c>
      <c r="AE170" s="2663" t="str">
        <f t="shared" si="34"/>
        <v>100% CT écrit 3h célène</v>
      </c>
      <c r="AF170" s="392">
        <v>1</v>
      </c>
      <c r="AG170" s="291" t="s">
        <v>57</v>
      </c>
      <c r="AH170" s="291" t="s">
        <v>55</v>
      </c>
      <c r="AI170" s="291" t="s">
        <v>82</v>
      </c>
      <c r="AJ170" s="292">
        <v>1</v>
      </c>
      <c r="AK170" s="293" t="s">
        <v>57</v>
      </c>
      <c r="AL170" s="293" t="s">
        <v>55</v>
      </c>
      <c r="AM170" s="293" t="s">
        <v>82</v>
      </c>
      <c r="AN170" s="237" t="s">
        <v>330</v>
      </c>
    </row>
    <row r="171" spans="1:246" x14ac:dyDescent="0.25">
      <c r="A171" s="202"/>
      <c r="B171" s="202"/>
      <c r="C171" s="203" t="s">
        <v>84</v>
      </c>
      <c r="D171" s="527"/>
      <c r="E171" s="528"/>
      <c r="F171" s="529"/>
      <c r="G171" s="530"/>
      <c r="H171" s="531"/>
      <c r="I171" s="534"/>
      <c r="J171" s="534"/>
      <c r="K171" s="533"/>
      <c r="L171" s="533"/>
      <c r="M171" s="534"/>
      <c r="N171" s="211"/>
      <c r="O171" s="211"/>
      <c r="P171" s="211"/>
      <c r="Q171" s="211"/>
      <c r="R171" s="211"/>
      <c r="S171" s="416"/>
      <c r="T171" s="213"/>
      <c r="U171" s="214"/>
      <c r="V171" s="417"/>
      <c r="W171" s="216"/>
      <c r="X171" s="216"/>
      <c r="Y171" s="216"/>
      <c r="Z171" s="217"/>
      <c r="AA171" s="216"/>
      <c r="AB171" s="216"/>
      <c r="AC171" s="418"/>
      <c r="AD171" s="213"/>
      <c r="AE171" s="250"/>
      <c r="AF171" s="417"/>
      <c r="AG171" s="216"/>
      <c r="AH171" s="216"/>
      <c r="AI171" s="216"/>
      <c r="AJ171" s="217"/>
      <c r="AK171" s="216"/>
      <c r="AL171" s="216"/>
      <c r="AM171" s="216"/>
      <c r="AN171" s="219"/>
      <c r="HK171" s="2"/>
      <c r="HL171" s="2"/>
      <c r="HM171" s="2"/>
      <c r="HN171" s="2"/>
      <c r="HO171" s="2"/>
      <c r="HP171" s="2"/>
      <c r="HQ171" s="2"/>
      <c r="HR171" s="2"/>
      <c r="HS171" s="2"/>
    </row>
    <row r="172" spans="1:246" ht="55.5" customHeight="1" x14ac:dyDescent="0.25">
      <c r="A172" s="548"/>
      <c r="B172" s="549" t="s">
        <v>331</v>
      </c>
      <c r="C172" s="550" t="s">
        <v>332</v>
      </c>
      <c r="D172" s="542" t="s">
        <v>333</v>
      </c>
      <c r="E172" s="551"/>
      <c r="F172" s="552"/>
      <c r="G172" s="491" t="s">
        <v>51</v>
      </c>
      <c r="H172" s="553"/>
      <c r="I172" s="252" t="s">
        <v>74</v>
      </c>
      <c r="J172" s="554">
        <v>3</v>
      </c>
      <c r="K172" s="555" t="s">
        <v>334</v>
      </c>
      <c r="L172" s="254">
        <v>11</v>
      </c>
      <c r="M172" s="254"/>
      <c r="N172" s="556">
        <v>12</v>
      </c>
      <c r="O172" s="556"/>
      <c r="P172" s="255">
        <v>6</v>
      </c>
      <c r="Q172" s="557"/>
      <c r="R172" s="557"/>
      <c r="S172" s="558"/>
      <c r="T172" s="231" t="s">
        <v>1229</v>
      </c>
      <c r="U172" s="232" t="s">
        <v>1244</v>
      </c>
      <c r="V172" s="392">
        <v>1</v>
      </c>
      <c r="W172" s="291" t="s">
        <v>54</v>
      </c>
      <c r="X172" s="332"/>
      <c r="Y172" s="332"/>
      <c r="Z172" s="292">
        <v>1</v>
      </c>
      <c r="AA172" s="293" t="s">
        <v>57</v>
      </c>
      <c r="AB172" s="293" t="s">
        <v>55</v>
      </c>
      <c r="AC172" s="393" t="s">
        <v>82</v>
      </c>
      <c r="AD172" s="231" t="s">
        <v>1248</v>
      </c>
      <c r="AE172" s="2663" t="str">
        <f t="shared" si="34"/>
        <v>100% CT écrit 2h célène</v>
      </c>
      <c r="AF172" s="392">
        <v>1</v>
      </c>
      <c r="AG172" s="291" t="s">
        <v>57</v>
      </c>
      <c r="AH172" s="291" t="s">
        <v>55</v>
      </c>
      <c r="AI172" s="291" t="s">
        <v>82</v>
      </c>
      <c r="AJ172" s="292">
        <v>1</v>
      </c>
      <c r="AK172" s="293" t="s">
        <v>57</v>
      </c>
      <c r="AL172" s="293" t="s">
        <v>55</v>
      </c>
      <c r="AM172" s="293" t="s">
        <v>82</v>
      </c>
      <c r="AN172" s="258" t="s">
        <v>335</v>
      </c>
    </row>
    <row r="173" spans="1:246" ht="25.5" x14ac:dyDescent="0.25">
      <c r="A173" s="202" t="s">
        <v>336</v>
      </c>
      <c r="B173" s="202" t="s">
        <v>337</v>
      </c>
      <c r="C173" s="203" t="s">
        <v>338</v>
      </c>
      <c r="D173" s="527"/>
      <c r="E173" s="528" t="s">
        <v>310</v>
      </c>
      <c r="F173" s="529"/>
      <c r="G173" s="530"/>
      <c r="H173" s="531"/>
      <c r="I173" s="534"/>
      <c r="J173" s="534"/>
      <c r="K173" s="533"/>
      <c r="L173" s="533"/>
      <c r="M173" s="534"/>
      <c r="N173" s="211"/>
      <c r="O173" s="211"/>
      <c r="P173" s="211"/>
      <c r="Q173" s="211"/>
      <c r="R173" s="211"/>
      <c r="S173" s="416"/>
      <c r="T173" s="213"/>
      <c r="U173" s="214"/>
      <c r="V173" s="417"/>
      <c r="W173" s="216"/>
      <c r="X173" s="216"/>
      <c r="Y173" s="216"/>
      <c r="Z173" s="217"/>
      <c r="AA173" s="216"/>
      <c r="AB173" s="216"/>
      <c r="AC173" s="418"/>
      <c r="AD173" s="213"/>
      <c r="AE173" s="250"/>
      <c r="AF173" s="417"/>
      <c r="AG173" s="216"/>
      <c r="AH173" s="216"/>
      <c r="AI173" s="216"/>
      <c r="AJ173" s="217"/>
      <c r="AK173" s="216"/>
      <c r="AL173" s="216"/>
      <c r="AM173" s="216"/>
      <c r="AN173" s="219"/>
      <c r="HK173" s="2"/>
      <c r="HL173" s="2"/>
      <c r="HM173" s="2"/>
      <c r="HN173" s="2"/>
      <c r="HO173" s="2"/>
      <c r="HP173" s="2"/>
      <c r="HQ173" s="2"/>
      <c r="HR173" s="2"/>
      <c r="HS173" s="2"/>
    </row>
    <row r="174" spans="1:246" ht="69" customHeight="1" x14ac:dyDescent="0.25">
      <c r="A174" s="559"/>
      <c r="B174" s="251" t="s">
        <v>339</v>
      </c>
      <c r="C174" s="337" t="s">
        <v>340</v>
      </c>
      <c r="D174" s="560" t="s">
        <v>341</v>
      </c>
      <c r="E174" s="491" t="s">
        <v>50</v>
      </c>
      <c r="F174" s="491"/>
      <c r="G174" s="491" t="s">
        <v>51</v>
      </c>
      <c r="H174" s="561"/>
      <c r="I174" s="224" t="s">
        <v>52</v>
      </c>
      <c r="J174" s="562" t="s">
        <v>52</v>
      </c>
      <c r="K174" s="540" t="s">
        <v>88</v>
      </c>
      <c r="L174" s="224" t="s">
        <v>110</v>
      </c>
      <c r="M174" s="224"/>
      <c r="N174" s="563"/>
      <c r="O174" s="563"/>
      <c r="P174" s="564">
        <v>18</v>
      </c>
      <c r="Q174" s="565"/>
      <c r="R174" s="565"/>
      <c r="S174" s="566"/>
      <c r="T174" s="231" t="s">
        <v>1229</v>
      </c>
      <c r="U174" s="232" t="s">
        <v>1246</v>
      </c>
      <c r="V174" s="392">
        <v>1</v>
      </c>
      <c r="W174" s="291" t="s">
        <v>54</v>
      </c>
      <c r="X174" s="291" t="s">
        <v>55</v>
      </c>
      <c r="Y174" s="291" t="s">
        <v>76</v>
      </c>
      <c r="Z174" s="292">
        <v>1</v>
      </c>
      <c r="AA174" s="293" t="s">
        <v>57</v>
      </c>
      <c r="AB174" s="293" t="s">
        <v>55</v>
      </c>
      <c r="AC174" s="393" t="s">
        <v>82</v>
      </c>
      <c r="AD174" s="231" t="s">
        <v>342</v>
      </c>
      <c r="AE174" s="2663" t="str">
        <f t="shared" si="34"/>
        <v>Devoir en temps libre;  9 jours pour composer; dépôt du sujet le xx/06 et remise des Devoirs-pdf-compilation le xx/06</v>
      </c>
      <c r="AF174" s="392">
        <v>1</v>
      </c>
      <c r="AG174" s="291" t="s">
        <v>57</v>
      </c>
      <c r="AH174" s="291" t="s">
        <v>55</v>
      </c>
      <c r="AI174" s="291" t="s">
        <v>82</v>
      </c>
      <c r="AJ174" s="292">
        <v>1</v>
      </c>
      <c r="AK174" s="293" t="s">
        <v>57</v>
      </c>
      <c r="AL174" s="293" t="s">
        <v>55</v>
      </c>
      <c r="AM174" s="293" t="s">
        <v>82</v>
      </c>
      <c r="AN174" s="237" t="s">
        <v>343</v>
      </c>
    </row>
    <row r="175" spans="1:246" ht="25.5" x14ac:dyDescent="0.25">
      <c r="A175" s="202" t="s">
        <v>344</v>
      </c>
      <c r="B175" s="202" t="s">
        <v>345</v>
      </c>
      <c r="C175" s="203" t="s">
        <v>346</v>
      </c>
      <c r="D175" s="527"/>
      <c r="E175" s="528" t="s">
        <v>50</v>
      </c>
      <c r="F175" s="529"/>
      <c r="G175" s="530"/>
      <c r="H175" s="531"/>
      <c r="I175" s="567">
        <v>3</v>
      </c>
      <c r="J175" s="567">
        <v>3</v>
      </c>
      <c r="K175" s="533"/>
      <c r="L175" s="533"/>
      <c r="M175" s="534"/>
      <c r="N175" s="211"/>
      <c r="O175" s="211"/>
      <c r="P175" s="211"/>
      <c r="Q175" s="211"/>
      <c r="R175" s="211"/>
      <c r="S175" s="416"/>
      <c r="T175" s="213"/>
      <c r="U175" s="214"/>
      <c r="V175" s="417"/>
      <c r="W175" s="216"/>
      <c r="X175" s="216"/>
      <c r="Y175" s="216"/>
      <c r="Z175" s="217"/>
      <c r="AA175" s="216"/>
      <c r="AB175" s="216"/>
      <c r="AC175" s="418"/>
      <c r="AD175" s="213"/>
      <c r="AE175" s="250"/>
      <c r="AF175" s="417"/>
      <c r="AG175" s="216"/>
      <c r="AH175" s="216"/>
      <c r="AI175" s="216"/>
      <c r="AJ175" s="217"/>
      <c r="AK175" s="216"/>
      <c r="AL175" s="216"/>
      <c r="AM175" s="216"/>
      <c r="AN175" s="219"/>
      <c r="HK175" s="2"/>
      <c r="HL175" s="2"/>
      <c r="HM175" s="2"/>
      <c r="HN175" s="2"/>
      <c r="HO175" s="2"/>
      <c r="HP175" s="2"/>
      <c r="HQ175" s="2"/>
      <c r="HR175" s="2"/>
      <c r="HS175" s="2"/>
    </row>
    <row r="176" spans="1:246" ht="63" customHeight="1" x14ac:dyDescent="0.25">
      <c r="A176" s="568"/>
      <c r="B176" s="259" t="s">
        <v>347</v>
      </c>
      <c r="C176" s="419" t="s">
        <v>348</v>
      </c>
      <c r="D176" s="542" t="s">
        <v>101</v>
      </c>
      <c r="E176" s="551" t="s">
        <v>102</v>
      </c>
      <c r="F176" s="551"/>
      <c r="G176" s="491" t="s">
        <v>51</v>
      </c>
      <c r="H176" s="558"/>
      <c r="I176" s="252"/>
      <c r="J176" s="252" t="s">
        <v>108</v>
      </c>
      <c r="K176" s="540" t="s">
        <v>103</v>
      </c>
      <c r="L176" s="252" t="s">
        <v>110</v>
      </c>
      <c r="M176" s="569"/>
      <c r="N176" s="570"/>
      <c r="O176" s="570"/>
      <c r="P176" s="244">
        <v>0</v>
      </c>
      <c r="Q176" s="244">
        <v>18</v>
      </c>
      <c r="R176" s="244"/>
      <c r="S176" s="571"/>
      <c r="T176" s="231" t="s">
        <v>1229</v>
      </c>
      <c r="U176" s="232" t="s">
        <v>1231</v>
      </c>
      <c r="V176" s="392">
        <v>1</v>
      </c>
      <c r="W176" s="291" t="s">
        <v>54</v>
      </c>
      <c r="X176" s="291" t="s">
        <v>55</v>
      </c>
      <c r="Y176" s="245" t="s">
        <v>76</v>
      </c>
      <c r="Z176" s="292">
        <v>1</v>
      </c>
      <c r="AA176" s="293" t="s">
        <v>57</v>
      </c>
      <c r="AB176" s="293" t="s">
        <v>55</v>
      </c>
      <c r="AC176" s="393" t="s">
        <v>76</v>
      </c>
      <c r="AD176" s="231" t="s">
        <v>1231</v>
      </c>
      <c r="AE176" s="2663" t="str">
        <f t="shared" si="34"/>
        <v>100% CT écrit 1h30</v>
      </c>
      <c r="AF176" s="392">
        <v>1</v>
      </c>
      <c r="AG176" s="291" t="s">
        <v>57</v>
      </c>
      <c r="AH176" s="291" t="s">
        <v>55</v>
      </c>
      <c r="AI176" s="291" t="s">
        <v>76</v>
      </c>
      <c r="AJ176" s="292">
        <v>1</v>
      </c>
      <c r="AK176" s="293" t="s">
        <v>57</v>
      </c>
      <c r="AL176" s="293" t="s">
        <v>55</v>
      </c>
      <c r="AM176" s="293" t="s">
        <v>76</v>
      </c>
      <c r="AN176" s="572" t="s">
        <v>349</v>
      </c>
    </row>
    <row r="177" spans="1:560" ht="63" customHeight="1" x14ac:dyDescent="0.25">
      <c r="A177" s="568"/>
      <c r="B177" s="259" t="s">
        <v>350</v>
      </c>
      <c r="C177" s="419" t="s">
        <v>351</v>
      </c>
      <c r="D177" s="573" t="s">
        <v>107</v>
      </c>
      <c r="E177" s="551" t="s">
        <v>102</v>
      </c>
      <c r="F177" s="574"/>
      <c r="G177" s="449" t="s">
        <v>51</v>
      </c>
      <c r="H177" s="575"/>
      <c r="I177" s="252"/>
      <c r="J177" s="252" t="s">
        <v>108</v>
      </c>
      <c r="K177" s="540" t="s">
        <v>109</v>
      </c>
      <c r="L177" s="252" t="s">
        <v>110</v>
      </c>
      <c r="M177" s="569"/>
      <c r="N177" s="570"/>
      <c r="O177" s="570"/>
      <c r="P177" s="244">
        <v>0</v>
      </c>
      <c r="Q177" s="244">
        <v>18</v>
      </c>
      <c r="R177" s="244"/>
      <c r="S177" s="571"/>
      <c r="T177" s="231" t="s">
        <v>1229</v>
      </c>
      <c r="U177" s="232" t="s">
        <v>1235</v>
      </c>
      <c r="V177" s="392" t="s">
        <v>111</v>
      </c>
      <c r="W177" s="291" t="s">
        <v>112</v>
      </c>
      <c r="X177" s="291" t="s">
        <v>55</v>
      </c>
      <c r="Y177" s="245" t="s">
        <v>113</v>
      </c>
      <c r="Z177" s="292">
        <v>1</v>
      </c>
      <c r="AA177" s="293" t="s">
        <v>57</v>
      </c>
      <c r="AB177" s="293" t="s">
        <v>55</v>
      </c>
      <c r="AC177" s="393" t="s">
        <v>82</v>
      </c>
      <c r="AD177" s="231" t="s">
        <v>1235</v>
      </c>
      <c r="AE177" s="2663" t="str">
        <f t="shared" si="34"/>
        <v>100% CT Dossier</v>
      </c>
      <c r="AF177" s="392">
        <v>1</v>
      </c>
      <c r="AG177" s="291" t="s">
        <v>57</v>
      </c>
      <c r="AH177" s="291" t="s">
        <v>55</v>
      </c>
      <c r="AI177" s="291" t="s">
        <v>82</v>
      </c>
      <c r="AJ177" s="292">
        <v>1</v>
      </c>
      <c r="AK177" s="293" t="s">
        <v>57</v>
      </c>
      <c r="AL177" s="293" t="s">
        <v>55</v>
      </c>
      <c r="AM177" s="293" t="s">
        <v>82</v>
      </c>
      <c r="AN177" s="572" t="s">
        <v>352</v>
      </c>
    </row>
    <row r="178" spans="1:560" s="590" customFormat="1" ht="12.75" customHeight="1" x14ac:dyDescent="0.25">
      <c r="A178" s="576"/>
      <c r="B178" s="576"/>
      <c r="C178" s="337"/>
      <c r="D178" s="132"/>
      <c r="E178" s="577"/>
      <c r="F178" s="578"/>
      <c r="G178" s="579"/>
      <c r="H178" s="580"/>
      <c r="I178" s="581"/>
      <c r="J178" s="582"/>
      <c r="K178" s="581"/>
      <c r="L178" s="581"/>
      <c r="M178" s="582"/>
      <c r="N178" s="581"/>
      <c r="O178" s="581"/>
      <c r="P178" s="228"/>
      <c r="Q178" s="228"/>
      <c r="R178" s="228"/>
      <c r="S178" s="583"/>
      <c r="T178" s="584"/>
      <c r="U178" s="585"/>
      <c r="V178" s="392"/>
      <c r="W178" s="291"/>
      <c r="X178" s="291"/>
      <c r="Y178" s="291"/>
      <c r="Z178" s="292"/>
      <c r="AA178" s="293"/>
      <c r="AB178" s="293"/>
      <c r="AC178" s="393"/>
      <c r="AD178" s="584"/>
      <c r="AE178" s="585"/>
      <c r="AF178" s="392"/>
      <c r="AG178" s="291"/>
      <c r="AH178" s="291"/>
      <c r="AI178" s="291"/>
      <c r="AJ178" s="292"/>
      <c r="AK178" s="293"/>
      <c r="AL178" s="293"/>
      <c r="AM178" s="293"/>
      <c r="AN178" s="586"/>
      <c r="AO178" s="587"/>
      <c r="AP178" s="587"/>
      <c r="AQ178" s="587"/>
      <c r="AR178" s="587"/>
      <c r="AS178" s="587"/>
      <c r="AT178" s="587"/>
      <c r="AU178" s="587"/>
      <c r="AV178" s="587"/>
      <c r="AW178" s="587"/>
      <c r="AX178" s="587"/>
      <c r="AY178" s="587"/>
      <c r="AZ178" s="587"/>
      <c r="BA178" s="587"/>
      <c r="BB178" s="587"/>
      <c r="BC178" s="587"/>
      <c r="BD178" s="587"/>
      <c r="BE178" s="587"/>
      <c r="BF178" s="587"/>
      <c r="BG178" s="587"/>
      <c r="BH178" s="587"/>
      <c r="BI178" s="587"/>
      <c r="BJ178" s="587"/>
      <c r="BK178" s="587"/>
      <c r="BL178" s="587"/>
      <c r="BM178" s="587"/>
      <c r="BN178" s="587"/>
      <c r="BO178" s="587"/>
      <c r="BP178" s="587"/>
      <c r="BQ178" s="587"/>
      <c r="BR178" s="587"/>
      <c r="BS178" s="587"/>
      <c r="BT178" s="587"/>
      <c r="BU178" s="587"/>
      <c r="BV178" s="587"/>
      <c r="BW178" s="587"/>
      <c r="BX178" s="587"/>
      <c r="BY178" s="587"/>
      <c r="BZ178" s="587"/>
      <c r="CA178" s="587"/>
      <c r="CB178" s="587"/>
      <c r="CC178" s="587"/>
      <c r="CD178" s="587"/>
      <c r="CE178" s="587"/>
      <c r="CF178" s="587"/>
      <c r="CG178" s="587"/>
      <c r="CH178" s="587"/>
      <c r="CI178" s="587"/>
      <c r="CJ178" s="587"/>
      <c r="CK178" s="587"/>
      <c r="CL178" s="587"/>
      <c r="CM178" s="587"/>
      <c r="CN178" s="587"/>
      <c r="CO178" s="587"/>
      <c r="CP178" s="587"/>
      <c r="CQ178" s="587"/>
      <c r="CR178" s="587"/>
      <c r="CS178" s="587"/>
      <c r="CT178" s="587"/>
      <c r="CU178" s="587"/>
      <c r="CV178" s="587"/>
      <c r="CW178" s="587"/>
      <c r="CX178" s="587"/>
      <c r="CY178" s="587"/>
      <c r="CZ178" s="587"/>
      <c r="DA178" s="587"/>
      <c r="DB178" s="587"/>
      <c r="DC178" s="587"/>
      <c r="DD178" s="587"/>
      <c r="DE178" s="587"/>
      <c r="DF178" s="587"/>
      <c r="DG178" s="587"/>
      <c r="DH178" s="587"/>
      <c r="DI178" s="587"/>
      <c r="DJ178" s="587"/>
      <c r="DK178" s="587"/>
      <c r="DL178" s="588"/>
      <c r="DM178" s="588"/>
      <c r="DN178" s="588"/>
      <c r="DO178" s="588"/>
      <c r="DP178" s="588"/>
      <c r="DQ178" s="588"/>
      <c r="DR178" s="588"/>
      <c r="DS178" s="588"/>
      <c r="DT178" s="588"/>
      <c r="DU178" s="588"/>
      <c r="DV178" s="588"/>
      <c r="DW178" s="588"/>
      <c r="DX178" s="588"/>
      <c r="DY178" s="588"/>
      <c r="DZ178" s="588"/>
      <c r="EA178" s="588"/>
      <c r="EB178" s="588"/>
      <c r="EC178" s="588"/>
      <c r="ED178" s="588"/>
      <c r="EE178" s="588"/>
      <c r="EF178" s="588"/>
      <c r="EG178" s="588"/>
      <c r="EH178" s="588"/>
      <c r="EI178" s="588"/>
      <c r="EJ178" s="588"/>
      <c r="EK178" s="588"/>
      <c r="EL178" s="588"/>
      <c r="EM178" s="588"/>
      <c r="EN178" s="588"/>
      <c r="EO178" s="588"/>
      <c r="EP178" s="588"/>
      <c r="EQ178" s="588"/>
      <c r="ER178" s="588"/>
      <c r="ES178" s="588"/>
      <c r="ET178" s="588"/>
      <c r="EU178" s="588"/>
      <c r="EV178" s="588"/>
      <c r="EW178" s="588"/>
      <c r="EX178" s="588"/>
      <c r="EY178" s="588"/>
      <c r="EZ178" s="588"/>
      <c r="FA178" s="588"/>
      <c r="FB178" s="588"/>
      <c r="FC178" s="588"/>
      <c r="FD178" s="588"/>
      <c r="FE178" s="588"/>
      <c r="FF178" s="588"/>
      <c r="FG178" s="588"/>
      <c r="FH178" s="588"/>
      <c r="FI178" s="588"/>
      <c r="FJ178" s="588"/>
      <c r="FK178" s="588"/>
      <c r="FL178" s="588"/>
      <c r="FM178" s="588"/>
      <c r="FN178" s="588"/>
      <c r="FO178" s="588"/>
      <c r="FP178" s="588"/>
      <c r="FQ178" s="588"/>
      <c r="FR178" s="588"/>
      <c r="FS178" s="588"/>
      <c r="FT178" s="588"/>
      <c r="FU178" s="588"/>
      <c r="FV178" s="588"/>
      <c r="FW178" s="588"/>
      <c r="FX178" s="588"/>
      <c r="FY178" s="588"/>
      <c r="FZ178" s="588"/>
      <c r="GA178" s="588"/>
      <c r="GB178" s="588"/>
      <c r="GC178" s="588"/>
      <c r="GD178" s="588"/>
      <c r="GE178" s="588"/>
      <c r="GF178" s="588"/>
      <c r="GG178" s="588"/>
      <c r="GH178" s="588"/>
      <c r="GI178" s="588"/>
      <c r="GJ178" s="588"/>
      <c r="GK178" s="588"/>
      <c r="GL178" s="588"/>
      <c r="GM178" s="588"/>
      <c r="GN178" s="588"/>
      <c r="GO178" s="588"/>
      <c r="GP178" s="588"/>
      <c r="GQ178" s="588"/>
      <c r="GR178" s="588"/>
      <c r="GS178" s="588"/>
      <c r="GT178" s="588"/>
      <c r="GU178" s="588"/>
      <c r="GV178" s="588"/>
      <c r="GW178" s="588"/>
      <c r="GX178" s="588"/>
      <c r="GY178" s="588"/>
      <c r="GZ178" s="588"/>
      <c r="HA178" s="588"/>
      <c r="HB178" s="588"/>
      <c r="HC178" s="588"/>
      <c r="HD178" s="588"/>
      <c r="HE178" s="588"/>
      <c r="HF178" s="588"/>
      <c r="HG178" s="588"/>
      <c r="HH178" s="588"/>
      <c r="HI178" s="588"/>
      <c r="HJ178" s="588"/>
      <c r="HK178" s="588"/>
      <c r="HL178" s="588"/>
      <c r="HM178" s="588"/>
      <c r="HN178" s="588"/>
      <c r="HO178" s="588"/>
      <c r="HP178" s="588"/>
      <c r="HQ178" s="588"/>
      <c r="HR178" s="588"/>
      <c r="HS178" s="588"/>
      <c r="HT178" s="588"/>
      <c r="HU178" s="588"/>
      <c r="HV178" s="588"/>
      <c r="HW178" s="588"/>
      <c r="HX178" s="589"/>
      <c r="HY178" s="589"/>
      <c r="HZ178" s="589"/>
      <c r="IA178" s="589"/>
      <c r="IB178" s="589"/>
      <c r="IC178" s="589"/>
      <c r="ID178" s="589"/>
      <c r="IE178" s="589"/>
      <c r="IF178" s="589"/>
      <c r="IG178" s="589"/>
      <c r="IH178" s="589"/>
      <c r="II178" s="589"/>
      <c r="IJ178" s="589"/>
      <c r="IK178" s="589"/>
      <c r="IL178" s="589"/>
      <c r="IM178" s="589"/>
      <c r="IN178" s="589"/>
      <c r="IO178" s="589"/>
      <c r="IP178" s="589"/>
      <c r="IQ178" s="589"/>
      <c r="IR178" s="589"/>
      <c r="IS178" s="589"/>
      <c r="IT178" s="589"/>
      <c r="IU178" s="589"/>
      <c r="IV178" s="589"/>
      <c r="IW178" s="589"/>
      <c r="IX178" s="589"/>
      <c r="IY178" s="589"/>
      <c r="IZ178" s="589"/>
      <c r="JA178" s="589"/>
      <c r="JB178" s="589"/>
      <c r="JC178" s="589"/>
      <c r="JD178" s="589"/>
      <c r="JE178" s="589"/>
      <c r="JF178" s="589"/>
      <c r="JG178" s="589"/>
      <c r="JH178" s="589"/>
      <c r="JI178" s="589"/>
      <c r="JJ178" s="589"/>
      <c r="JK178" s="589"/>
      <c r="JL178" s="589"/>
      <c r="JM178" s="589"/>
      <c r="JN178" s="589"/>
      <c r="JO178" s="589"/>
      <c r="JP178" s="589"/>
      <c r="JQ178" s="589"/>
      <c r="JR178" s="589"/>
      <c r="JS178" s="589"/>
      <c r="JT178" s="589"/>
      <c r="JU178" s="589"/>
      <c r="JV178" s="589"/>
      <c r="JW178" s="589"/>
      <c r="JX178" s="589"/>
      <c r="JY178" s="589"/>
      <c r="JZ178" s="589"/>
      <c r="KA178" s="589"/>
      <c r="KB178" s="589"/>
      <c r="KC178" s="589"/>
      <c r="KD178" s="589"/>
      <c r="KE178" s="589"/>
      <c r="KF178" s="589"/>
      <c r="KG178" s="589"/>
      <c r="KH178" s="589"/>
      <c r="KI178" s="589"/>
      <c r="KJ178" s="589"/>
      <c r="KK178" s="589"/>
      <c r="KL178" s="589"/>
      <c r="KM178" s="589"/>
      <c r="KN178" s="589"/>
      <c r="KO178" s="589"/>
      <c r="KP178" s="589"/>
      <c r="KQ178" s="589"/>
      <c r="KR178" s="589"/>
      <c r="KS178" s="589"/>
      <c r="KT178" s="589"/>
      <c r="KU178" s="589"/>
      <c r="KV178" s="589"/>
      <c r="KW178" s="589"/>
      <c r="KX178" s="589"/>
      <c r="KY178" s="589"/>
      <c r="KZ178" s="589"/>
      <c r="LA178" s="589"/>
      <c r="LB178" s="589"/>
      <c r="LC178" s="589"/>
      <c r="LD178" s="589"/>
      <c r="LE178" s="589"/>
      <c r="LF178" s="589"/>
      <c r="LG178" s="589"/>
      <c r="LH178" s="589"/>
      <c r="LI178" s="589"/>
      <c r="LJ178" s="589"/>
      <c r="LK178" s="589"/>
      <c r="LL178" s="589"/>
      <c r="LM178" s="589"/>
      <c r="LN178" s="589"/>
      <c r="LO178" s="589"/>
      <c r="LP178" s="589"/>
      <c r="LQ178" s="589"/>
      <c r="LR178" s="589"/>
      <c r="LS178" s="589"/>
      <c r="LT178" s="589"/>
      <c r="LU178" s="589"/>
      <c r="LV178" s="589"/>
      <c r="LW178" s="589"/>
      <c r="LX178" s="589"/>
      <c r="LY178" s="589"/>
      <c r="LZ178" s="589"/>
      <c r="MA178" s="589"/>
      <c r="MB178" s="589"/>
      <c r="MC178" s="589"/>
      <c r="MD178" s="589"/>
      <c r="ME178" s="589"/>
      <c r="MF178" s="589"/>
      <c r="MG178" s="589"/>
      <c r="MH178" s="589"/>
      <c r="MI178" s="589"/>
      <c r="MJ178" s="589"/>
      <c r="MK178" s="589"/>
      <c r="ML178" s="589"/>
      <c r="MM178" s="589"/>
      <c r="MN178" s="589"/>
      <c r="MO178" s="589"/>
      <c r="MP178" s="589"/>
      <c r="MQ178" s="589"/>
      <c r="MR178" s="589"/>
      <c r="MS178" s="589"/>
      <c r="MT178" s="589"/>
      <c r="MU178" s="589"/>
      <c r="MV178" s="589"/>
      <c r="MW178" s="589"/>
      <c r="MX178" s="589"/>
      <c r="MY178" s="589"/>
      <c r="MZ178" s="589"/>
      <c r="NA178" s="589"/>
      <c r="NB178" s="589"/>
      <c r="NC178" s="589"/>
      <c r="ND178" s="589"/>
      <c r="NE178" s="589"/>
      <c r="NF178" s="589"/>
      <c r="NG178" s="589"/>
      <c r="NH178" s="589"/>
      <c r="NI178" s="589"/>
      <c r="NJ178" s="589"/>
      <c r="NK178" s="589"/>
      <c r="NL178" s="589"/>
      <c r="NM178" s="589"/>
      <c r="NN178" s="589"/>
      <c r="NO178" s="589"/>
      <c r="NP178" s="589"/>
      <c r="NQ178" s="589"/>
      <c r="NR178" s="589"/>
      <c r="NS178" s="589"/>
      <c r="NT178" s="589"/>
      <c r="NU178" s="589"/>
      <c r="NV178" s="589"/>
      <c r="NW178" s="589"/>
      <c r="NX178" s="589"/>
      <c r="NY178" s="589"/>
      <c r="NZ178" s="589"/>
      <c r="OA178" s="589"/>
      <c r="OB178" s="589"/>
      <c r="OC178" s="589"/>
      <c r="OD178" s="589"/>
      <c r="OE178" s="589"/>
      <c r="OF178" s="589"/>
      <c r="OG178" s="589"/>
      <c r="OH178" s="589"/>
      <c r="OI178" s="589"/>
      <c r="OJ178" s="589"/>
      <c r="OK178" s="589"/>
      <c r="OL178" s="589"/>
      <c r="OM178" s="589"/>
      <c r="ON178" s="589"/>
      <c r="OO178" s="589"/>
      <c r="OP178" s="589"/>
      <c r="OQ178" s="589"/>
      <c r="OR178" s="589"/>
      <c r="OS178" s="589"/>
      <c r="OT178" s="589"/>
      <c r="OU178" s="589"/>
      <c r="OV178" s="589"/>
      <c r="OW178" s="589"/>
      <c r="OX178" s="589"/>
      <c r="OY178" s="589"/>
      <c r="OZ178" s="589"/>
      <c r="PA178" s="589"/>
      <c r="PB178" s="589"/>
      <c r="PC178" s="589"/>
      <c r="PD178" s="589"/>
      <c r="PE178" s="589"/>
      <c r="PF178" s="589"/>
      <c r="PG178" s="589"/>
      <c r="PH178" s="589"/>
      <c r="PI178" s="589"/>
      <c r="PJ178" s="589"/>
      <c r="PK178" s="589"/>
      <c r="PL178" s="589"/>
      <c r="PM178" s="589"/>
      <c r="PN178" s="589"/>
      <c r="PO178" s="589"/>
      <c r="PP178" s="589"/>
      <c r="PQ178" s="589"/>
      <c r="PR178" s="589"/>
      <c r="PS178" s="589"/>
      <c r="PT178" s="589"/>
      <c r="PU178" s="589"/>
      <c r="PV178" s="589"/>
      <c r="PW178" s="589"/>
      <c r="PX178" s="589"/>
      <c r="PY178" s="589"/>
      <c r="PZ178" s="589"/>
      <c r="QA178" s="589"/>
      <c r="QB178" s="589"/>
      <c r="QC178" s="589"/>
      <c r="QD178" s="589"/>
      <c r="QE178" s="589"/>
      <c r="QF178" s="589"/>
      <c r="QG178" s="589"/>
      <c r="QH178" s="589"/>
      <c r="QI178" s="589"/>
      <c r="QJ178" s="589"/>
      <c r="QK178" s="589"/>
      <c r="QL178" s="589"/>
      <c r="QM178" s="589"/>
      <c r="QN178" s="589"/>
      <c r="QO178" s="589"/>
      <c r="QP178" s="589"/>
      <c r="QQ178" s="589"/>
      <c r="QR178" s="589"/>
      <c r="QS178" s="589"/>
      <c r="QT178" s="589"/>
      <c r="QU178" s="589"/>
      <c r="QV178" s="589"/>
      <c r="QW178" s="589"/>
      <c r="QX178" s="589"/>
      <c r="QY178" s="589"/>
      <c r="QZ178" s="589"/>
      <c r="RA178" s="589"/>
      <c r="RB178" s="589"/>
      <c r="RC178" s="589"/>
      <c r="RD178" s="589"/>
      <c r="RE178" s="589"/>
      <c r="RF178" s="589"/>
      <c r="RG178" s="589"/>
      <c r="RH178" s="589"/>
      <c r="RI178" s="589"/>
      <c r="RJ178" s="589"/>
      <c r="RK178" s="589"/>
      <c r="RL178" s="589"/>
      <c r="RM178" s="589"/>
      <c r="RN178" s="589"/>
      <c r="RO178" s="589"/>
      <c r="RP178" s="589"/>
      <c r="RQ178" s="589"/>
      <c r="RR178" s="589"/>
      <c r="RS178" s="589"/>
      <c r="RT178" s="589"/>
      <c r="RU178" s="589"/>
      <c r="RV178" s="589"/>
      <c r="RW178" s="589"/>
      <c r="RX178" s="589"/>
      <c r="RY178" s="589"/>
      <c r="RZ178" s="589"/>
      <c r="SA178" s="589"/>
      <c r="SB178" s="589"/>
      <c r="SC178" s="589"/>
      <c r="SD178" s="589"/>
      <c r="SE178" s="589"/>
      <c r="SF178" s="589"/>
      <c r="SG178" s="589"/>
      <c r="SH178" s="589"/>
      <c r="SI178" s="589"/>
      <c r="SJ178" s="589"/>
      <c r="SK178" s="589"/>
      <c r="SL178" s="589"/>
      <c r="SM178" s="589"/>
      <c r="SN178" s="589"/>
      <c r="SO178" s="589"/>
      <c r="SP178" s="589"/>
      <c r="SQ178" s="589"/>
      <c r="SR178" s="589"/>
      <c r="SS178" s="589"/>
      <c r="ST178" s="589"/>
      <c r="SU178" s="589"/>
      <c r="SV178" s="589"/>
      <c r="SW178" s="589"/>
      <c r="SX178" s="589"/>
      <c r="SY178" s="589"/>
      <c r="SZ178" s="589"/>
      <c r="TA178" s="589"/>
      <c r="TB178" s="589"/>
      <c r="TC178" s="589"/>
      <c r="TD178" s="589"/>
      <c r="TE178" s="589"/>
      <c r="TF178" s="589"/>
      <c r="TG178" s="589"/>
      <c r="TH178" s="589"/>
      <c r="TI178" s="589"/>
      <c r="TJ178" s="589"/>
      <c r="TK178" s="589"/>
      <c r="TL178" s="589"/>
      <c r="TM178" s="589"/>
      <c r="TN178" s="589"/>
      <c r="TO178" s="589"/>
      <c r="TP178" s="589"/>
      <c r="TQ178" s="589"/>
      <c r="TR178" s="589"/>
      <c r="TS178" s="589"/>
      <c r="TT178" s="589"/>
      <c r="TU178" s="589"/>
      <c r="TV178" s="589"/>
      <c r="TW178" s="589"/>
      <c r="TX178" s="589"/>
      <c r="TY178" s="589"/>
      <c r="TZ178" s="589"/>
      <c r="UA178" s="589"/>
      <c r="UB178" s="589"/>
      <c r="UC178" s="589"/>
      <c r="UD178" s="589"/>
      <c r="UE178" s="589"/>
      <c r="UF178" s="589"/>
      <c r="UG178" s="589"/>
      <c r="UH178" s="589"/>
      <c r="UI178" s="589"/>
      <c r="UJ178" s="589"/>
      <c r="UK178" s="589"/>
      <c r="UL178" s="589"/>
      <c r="UM178" s="589"/>
      <c r="UN178" s="589"/>
    </row>
    <row r="179" spans="1:560" ht="48" customHeight="1" x14ac:dyDescent="0.25">
      <c r="A179" s="568"/>
      <c r="B179" s="591" t="s">
        <v>353</v>
      </c>
      <c r="C179" s="274" t="s">
        <v>354</v>
      </c>
      <c r="D179" s="132" t="s">
        <v>355</v>
      </c>
      <c r="E179" s="136" t="s">
        <v>50</v>
      </c>
      <c r="F179" s="551" t="s">
        <v>138</v>
      </c>
      <c r="G179" s="492" t="s">
        <v>124</v>
      </c>
      <c r="H179" s="135"/>
      <c r="I179" s="224" t="s">
        <v>356</v>
      </c>
      <c r="J179" s="562" t="s">
        <v>356</v>
      </c>
      <c r="K179" s="592" t="s">
        <v>357</v>
      </c>
      <c r="L179" s="224" t="s">
        <v>358</v>
      </c>
      <c r="M179" s="562"/>
      <c r="N179" s="244">
        <v>0</v>
      </c>
      <c r="O179" s="244"/>
      <c r="P179" s="229">
        <v>12</v>
      </c>
      <c r="Q179" s="229"/>
      <c r="R179" s="229"/>
      <c r="S179" s="391"/>
      <c r="T179" s="231" t="s">
        <v>1229</v>
      </c>
      <c r="U179" s="232" t="s">
        <v>1310</v>
      </c>
      <c r="V179" s="392">
        <v>1</v>
      </c>
      <c r="W179" s="291" t="s">
        <v>54</v>
      </c>
      <c r="X179" s="291" t="s">
        <v>55</v>
      </c>
      <c r="Y179" s="291" t="s">
        <v>359</v>
      </c>
      <c r="Z179" s="292">
        <v>1</v>
      </c>
      <c r="AA179" s="293" t="s">
        <v>57</v>
      </c>
      <c r="AB179" s="293" t="s">
        <v>55</v>
      </c>
      <c r="AC179" s="393" t="s">
        <v>360</v>
      </c>
      <c r="AD179" s="231" t="s">
        <v>1310</v>
      </c>
      <c r="AE179" s="2663" t="str">
        <f t="shared" si="34"/>
        <v>pas d'intervenant au 11/09/2020</v>
      </c>
      <c r="AF179" s="392">
        <v>1</v>
      </c>
      <c r="AG179" s="291" t="s">
        <v>57</v>
      </c>
      <c r="AH179" s="291" t="s">
        <v>55</v>
      </c>
      <c r="AI179" s="291" t="s">
        <v>360</v>
      </c>
      <c r="AJ179" s="292">
        <v>1</v>
      </c>
      <c r="AK179" s="293" t="s">
        <v>57</v>
      </c>
      <c r="AL179" s="293" t="s">
        <v>55</v>
      </c>
      <c r="AM179" s="293" t="s">
        <v>360</v>
      </c>
    </row>
    <row r="180" spans="1:560" x14ac:dyDescent="0.25">
      <c r="A180" s="202" t="s">
        <v>362</v>
      </c>
      <c r="B180" s="202" t="s">
        <v>363</v>
      </c>
      <c r="C180" s="203" t="s">
        <v>364</v>
      </c>
      <c r="D180" s="527"/>
      <c r="E180" s="528" t="s">
        <v>118</v>
      </c>
      <c r="F180" s="529"/>
      <c r="G180" s="530"/>
      <c r="H180" s="531" t="s">
        <v>365</v>
      </c>
      <c r="I180" s="567">
        <v>1</v>
      </c>
      <c r="J180" s="567">
        <v>1</v>
      </c>
      <c r="K180" s="533"/>
      <c r="L180" s="533"/>
      <c r="M180" s="594"/>
      <c r="N180" s="211"/>
      <c r="O180" s="211"/>
      <c r="P180" s="211"/>
      <c r="Q180" s="211"/>
      <c r="R180" s="211"/>
      <c r="S180" s="416"/>
      <c r="T180" s="213"/>
      <c r="U180" s="214"/>
      <c r="V180" s="417"/>
      <c r="W180" s="216"/>
      <c r="X180" s="216"/>
      <c r="Y180" s="216"/>
      <c r="Z180" s="217"/>
      <c r="AA180" s="216"/>
      <c r="AB180" s="216"/>
      <c r="AC180" s="418"/>
      <c r="AD180" s="213"/>
      <c r="AE180" s="250"/>
      <c r="AF180" s="417"/>
      <c r="AG180" s="216"/>
      <c r="AH180" s="216"/>
      <c r="AI180" s="216"/>
      <c r="AJ180" s="217"/>
      <c r="AK180" s="216"/>
      <c r="AL180" s="216"/>
      <c r="AM180" s="216"/>
      <c r="AN180" s="219"/>
      <c r="HK180" s="2"/>
      <c r="HL180" s="2"/>
      <c r="HM180" s="2"/>
      <c r="HN180" s="2"/>
      <c r="HO180" s="2"/>
      <c r="HP180" s="2"/>
      <c r="HQ180" s="2"/>
      <c r="HR180" s="2"/>
      <c r="HS180" s="2"/>
    </row>
    <row r="181" spans="1:560" ht="127.5" x14ac:dyDescent="0.25">
      <c r="A181" s="595"/>
      <c r="B181" s="251" t="s">
        <v>366</v>
      </c>
      <c r="C181" s="596" t="s">
        <v>367</v>
      </c>
      <c r="D181" s="493" t="s">
        <v>368</v>
      </c>
      <c r="E181" s="136" t="s">
        <v>50</v>
      </c>
      <c r="F181" s="551" t="s">
        <v>138</v>
      </c>
      <c r="G181" s="492" t="s">
        <v>369</v>
      </c>
      <c r="H181" s="553"/>
      <c r="I181" s="224" t="s">
        <v>356</v>
      </c>
      <c r="J181" s="562" t="s">
        <v>356</v>
      </c>
      <c r="K181" s="224" t="s">
        <v>370</v>
      </c>
      <c r="L181" s="224" t="s">
        <v>371</v>
      </c>
      <c r="M181" s="562"/>
      <c r="N181" s="228"/>
      <c r="O181" s="228"/>
      <c r="P181" s="229">
        <v>24</v>
      </c>
      <c r="Q181" s="229"/>
      <c r="R181" s="229"/>
      <c r="S181" s="391"/>
      <c r="T181" s="231" t="s">
        <v>1284</v>
      </c>
      <c r="U181" s="232" t="s">
        <v>1285</v>
      </c>
      <c r="V181" s="392">
        <v>1</v>
      </c>
      <c r="W181" s="331" t="s">
        <v>54</v>
      </c>
      <c r="X181" s="291"/>
      <c r="Y181" s="291"/>
      <c r="Z181" s="292">
        <v>1</v>
      </c>
      <c r="AA181" s="293" t="s">
        <v>57</v>
      </c>
      <c r="AB181" s="293" t="s">
        <v>55</v>
      </c>
      <c r="AC181" s="393" t="s">
        <v>82</v>
      </c>
      <c r="AD181" s="231" t="s">
        <v>1285</v>
      </c>
      <c r="AE181" s="2663" t="str">
        <f t="shared" si="34"/>
        <v>100 % CT - devoir écrit 2h00
- si hybridation : présentiel
- si distanciel : via CELENE</v>
      </c>
      <c r="AF181" s="392">
        <v>1</v>
      </c>
      <c r="AG181" s="291" t="s">
        <v>57</v>
      </c>
      <c r="AH181" s="291" t="s">
        <v>55</v>
      </c>
      <c r="AI181" s="291" t="s">
        <v>82</v>
      </c>
      <c r="AJ181" s="292">
        <v>1</v>
      </c>
      <c r="AK181" s="293" t="s">
        <v>57</v>
      </c>
      <c r="AL181" s="293" t="s">
        <v>55</v>
      </c>
      <c r="AM181" s="293" t="s">
        <v>82</v>
      </c>
      <c r="AN181" s="237" t="s">
        <v>372</v>
      </c>
    </row>
    <row r="182" spans="1:560" s="604" customFormat="1" ht="36" customHeight="1" x14ac:dyDescent="0.25">
      <c r="A182" s="202" t="s">
        <v>373</v>
      </c>
      <c r="B182" s="202" t="s">
        <v>374</v>
      </c>
      <c r="C182" s="203" t="s">
        <v>375</v>
      </c>
      <c r="D182" s="534" t="s">
        <v>376</v>
      </c>
      <c r="E182" s="597" t="s">
        <v>30</v>
      </c>
      <c r="F182" s="202" t="s">
        <v>377</v>
      </c>
      <c r="G182" s="530"/>
      <c r="H182" s="531" t="s">
        <v>365</v>
      </c>
      <c r="I182" s="567">
        <v>1</v>
      </c>
      <c r="J182" s="567">
        <v>1</v>
      </c>
      <c r="K182" s="211"/>
      <c r="L182" s="211"/>
      <c r="M182" s="598"/>
      <c r="N182" s="599">
        <v>15</v>
      </c>
      <c r="O182" s="599"/>
      <c r="P182" s="599"/>
      <c r="Q182" s="599"/>
      <c r="R182" s="599"/>
      <c r="S182" s="598"/>
      <c r="T182" s="600"/>
      <c r="U182" s="601"/>
      <c r="V182" s="417"/>
      <c r="W182" s="216"/>
      <c r="X182" s="216"/>
      <c r="Y182" s="216"/>
      <c r="Z182" s="217"/>
      <c r="AA182" s="216"/>
      <c r="AB182" s="216"/>
      <c r="AC182" s="418"/>
      <c r="AD182" s="249"/>
      <c r="AE182" s="250"/>
      <c r="AF182" s="417"/>
      <c r="AG182" s="216"/>
      <c r="AH182" s="216"/>
      <c r="AI182" s="216"/>
      <c r="AJ182" s="217"/>
      <c r="AK182" s="216"/>
      <c r="AL182" s="216"/>
      <c r="AM182" s="216"/>
      <c r="AN182" s="219"/>
      <c r="AO182" s="602"/>
      <c r="AP182" s="602"/>
      <c r="AQ182" s="602"/>
      <c r="AR182" s="602"/>
      <c r="AS182" s="602"/>
      <c r="AT182" s="602"/>
      <c r="AU182" s="602"/>
      <c r="AV182" s="602"/>
      <c r="AW182" s="602"/>
      <c r="AX182" s="602"/>
      <c r="AY182" s="602"/>
      <c r="AZ182" s="602"/>
      <c r="BA182" s="602"/>
      <c r="BB182" s="602"/>
      <c r="BC182" s="602"/>
      <c r="BD182" s="602"/>
      <c r="BE182" s="602"/>
      <c r="BF182" s="602"/>
      <c r="BG182" s="602"/>
      <c r="BH182" s="602"/>
      <c r="BI182" s="602"/>
      <c r="BJ182" s="602"/>
      <c r="BK182" s="602"/>
      <c r="BL182" s="602"/>
      <c r="BM182" s="602"/>
      <c r="BN182" s="602"/>
      <c r="BO182" s="602"/>
      <c r="BP182" s="602"/>
      <c r="BQ182" s="602"/>
      <c r="BR182" s="602"/>
      <c r="BS182" s="602"/>
      <c r="BT182" s="602"/>
      <c r="BU182" s="602"/>
      <c r="BV182" s="602"/>
      <c r="BW182" s="602"/>
      <c r="BX182" s="602"/>
      <c r="BY182" s="602"/>
      <c r="BZ182" s="602"/>
      <c r="CA182" s="602"/>
      <c r="CB182" s="602"/>
      <c r="CC182" s="602"/>
      <c r="CD182" s="602"/>
      <c r="CE182" s="602"/>
      <c r="CF182" s="602"/>
      <c r="CG182" s="602"/>
      <c r="CH182" s="602"/>
      <c r="CI182" s="602"/>
      <c r="CJ182" s="602"/>
      <c r="CK182" s="602"/>
      <c r="CL182" s="602"/>
      <c r="CM182" s="602"/>
      <c r="CN182" s="602"/>
      <c r="CO182" s="602"/>
      <c r="CP182" s="602"/>
      <c r="CQ182" s="602"/>
      <c r="CR182" s="602"/>
      <c r="CS182" s="602"/>
      <c r="CT182" s="602"/>
      <c r="CU182" s="602"/>
      <c r="CV182" s="602"/>
      <c r="CW182" s="602"/>
      <c r="CX182" s="602"/>
      <c r="CY182" s="602"/>
      <c r="CZ182" s="602"/>
      <c r="DA182" s="602"/>
      <c r="DB182" s="602"/>
      <c r="DC182" s="602"/>
      <c r="DD182" s="602"/>
      <c r="DE182" s="602"/>
      <c r="DF182" s="602"/>
      <c r="DG182" s="602"/>
      <c r="DH182" s="602"/>
      <c r="DI182" s="602"/>
      <c r="DJ182" s="602"/>
      <c r="DK182" s="602"/>
      <c r="DL182" s="603"/>
      <c r="DM182" s="603"/>
      <c r="DN182" s="603"/>
      <c r="DO182" s="603"/>
      <c r="DP182" s="603"/>
      <c r="DQ182" s="603"/>
      <c r="DR182" s="603"/>
      <c r="DS182" s="603"/>
      <c r="DT182" s="603"/>
      <c r="DU182" s="603"/>
      <c r="DV182" s="603"/>
      <c r="DW182" s="603"/>
      <c r="DX182" s="603"/>
      <c r="DY182" s="603"/>
      <c r="DZ182" s="603"/>
      <c r="EA182" s="603"/>
      <c r="EB182" s="603"/>
      <c r="EC182" s="603"/>
      <c r="ED182" s="603"/>
      <c r="EE182" s="603"/>
      <c r="EF182" s="603"/>
      <c r="EG182" s="603"/>
      <c r="EH182" s="603"/>
      <c r="EI182" s="603"/>
      <c r="EJ182" s="603"/>
      <c r="EK182" s="603"/>
      <c r="EL182" s="603"/>
      <c r="EM182" s="603"/>
      <c r="EN182" s="603"/>
      <c r="EO182" s="603"/>
      <c r="EP182" s="603"/>
      <c r="EQ182" s="603"/>
      <c r="ER182" s="603"/>
      <c r="ES182" s="603"/>
      <c r="ET182" s="603"/>
      <c r="EU182" s="603"/>
      <c r="EV182" s="603"/>
      <c r="EW182" s="603"/>
      <c r="EX182" s="603"/>
      <c r="EY182" s="603"/>
      <c r="EZ182" s="603"/>
      <c r="FA182" s="603"/>
      <c r="FB182" s="603"/>
      <c r="FC182" s="603"/>
      <c r="FD182" s="603"/>
      <c r="FE182" s="603"/>
      <c r="FF182" s="603"/>
      <c r="FG182" s="603"/>
      <c r="FH182" s="603"/>
      <c r="FI182" s="603"/>
      <c r="FJ182" s="603"/>
      <c r="FK182" s="603"/>
      <c r="FL182" s="603"/>
      <c r="FM182" s="603"/>
      <c r="FN182" s="603"/>
      <c r="FO182" s="603"/>
      <c r="FP182" s="603"/>
      <c r="FQ182" s="603"/>
      <c r="FR182" s="603"/>
      <c r="FS182" s="603"/>
      <c r="FT182" s="603"/>
      <c r="FU182" s="603"/>
      <c r="FV182" s="603"/>
      <c r="FW182" s="603"/>
      <c r="FX182" s="603"/>
      <c r="FY182" s="603"/>
      <c r="FZ182" s="603"/>
      <c r="GA182" s="603"/>
      <c r="GB182" s="603"/>
      <c r="GC182" s="603"/>
      <c r="GD182" s="603"/>
      <c r="GE182" s="603"/>
      <c r="GF182" s="603"/>
      <c r="GG182" s="603"/>
      <c r="GH182" s="603"/>
      <c r="GI182" s="603"/>
      <c r="GJ182" s="603"/>
      <c r="GK182" s="603"/>
      <c r="GL182" s="603"/>
      <c r="GM182" s="603"/>
      <c r="GN182" s="603"/>
      <c r="GO182" s="603"/>
      <c r="GP182" s="603"/>
      <c r="GQ182" s="603"/>
      <c r="GR182" s="603"/>
      <c r="GS182" s="603"/>
      <c r="GT182" s="603"/>
      <c r="GU182" s="603"/>
      <c r="GV182" s="603"/>
      <c r="GW182" s="603"/>
      <c r="GX182" s="603"/>
      <c r="GY182" s="603"/>
      <c r="GZ182" s="603"/>
      <c r="HA182" s="603"/>
      <c r="HB182" s="603"/>
      <c r="HC182" s="603"/>
      <c r="HD182" s="603"/>
      <c r="HE182" s="603"/>
      <c r="HF182" s="603"/>
      <c r="HG182" s="603"/>
      <c r="HH182" s="603"/>
      <c r="HI182" s="603"/>
      <c r="HJ182" s="603"/>
      <c r="HK182" s="603"/>
      <c r="HL182" s="603"/>
      <c r="HM182" s="603"/>
      <c r="HN182" s="603"/>
      <c r="HO182" s="603"/>
      <c r="HP182" s="603"/>
      <c r="HQ182" s="603"/>
      <c r="HR182" s="603"/>
      <c r="HS182" s="603"/>
      <c r="HT182" s="603"/>
      <c r="HU182" s="603"/>
      <c r="HV182" s="603"/>
      <c r="HW182" s="603"/>
      <c r="HX182" s="603"/>
      <c r="HY182" s="603"/>
      <c r="HZ182" s="603"/>
      <c r="IA182" s="603"/>
      <c r="IB182" s="603"/>
      <c r="IC182" s="603"/>
      <c r="ID182" s="603"/>
      <c r="IE182" s="603"/>
      <c r="IF182" s="603"/>
      <c r="IG182" s="603"/>
      <c r="IH182" s="603"/>
      <c r="II182" s="603"/>
    </row>
    <row r="183" spans="1:560" s="590" customFormat="1" ht="12.75" customHeight="1" x14ac:dyDescent="0.25">
      <c r="A183" s="576"/>
      <c r="B183" s="576"/>
      <c r="C183" s="337"/>
      <c r="D183" s="132"/>
      <c r="E183" s="577"/>
      <c r="F183" s="605"/>
      <c r="G183" s="606"/>
      <c r="H183" s="607"/>
      <c r="I183" s="581"/>
      <c r="J183" s="608"/>
      <c r="K183" s="609"/>
      <c r="L183" s="609"/>
      <c r="M183" s="608"/>
      <c r="N183" s="609"/>
      <c r="O183" s="609"/>
      <c r="P183" s="610"/>
      <c r="Q183" s="610"/>
      <c r="R183" s="610"/>
      <c r="S183" s="611"/>
      <c r="T183" s="584"/>
      <c r="U183" s="585"/>
      <c r="V183" s="612"/>
      <c r="W183" s="613"/>
      <c r="X183" s="613"/>
      <c r="Y183" s="613"/>
      <c r="Z183" s="614"/>
      <c r="AA183" s="615"/>
      <c r="AB183" s="615"/>
      <c r="AC183" s="616"/>
      <c r="AD183" s="617"/>
      <c r="AE183" s="618"/>
      <c r="AF183" s="619"/>
      <c r="AG183" s="620"/>
      <c r="AH183" s="620"/>
      <c r="AI183" s="620"/>
      <c r="AJ183" s="614"/>
      <c r="AK183" s="615"/>
      <c r="AL183" s="615"/>
      <c r="AM183" s="615"/>
      <c r="AN183" s="586"/>
      <c r="AO183" s="587"/>
      <c r="AP183" s="587"/>
      <c r="AQ183" s="587"/>
      <c r="AR183" s="587"/>
      <c r="AS183" s="587"/>
      <c r="AT183" s="587"/>
      <c r="AU183" s="587"/>
      <c r="AV183" s="587"/>
      <c r="AW183" s="587"/>
      <c r="AX183" s="587"/>
      <c r="AY183" s="587"/>
      <c r="AZ183" s="587"/>
      <c r="BA183" s="587"/>
      <c r="BB183" s="587"/>
      <c r="BC183" s="587"/>
      <c r="BD183" s="587"/>
      <c r="BE183" s="587"/>
      <c r="BF183" s="587"/>
      <c r="BG183" s="587"/>
      <c r="BH183" s="587"/>
      <c r="BI183" s="587"/>
      <c r="BJ183" s="587"/>
      <c r="BK183" s="587"/>
      <c r="BL183" s="587"/>
      <c r="BM183" s="587"/>
      <c r="BN183" s="587"/>
      <c r="BO183" s="587"/>
      <c r="BP183" s="587"/>
      <c r="BQ183" s="587"/>
      <c r="BR183" s="587"/>
      <c r="BS183" s="587"/>
      <c r="BT183" s="587"/>
      <c r="BU183" s="587"/>
      <c r="BV183" s="587"/>
      <c r="BW183" s="587"/>
      <c r="BX183" s="587"/>
      <c r="BY183" s="587"/>
      <c r="BZ183" s="587"/>
      <c r="CA183" s="587"/>
      <c r="CB183" s="587"/>
      <c r="CC183" s="587"/>
      <c r="CD183" s="587"/>
      <c r="CE183" s="587"/>
      <c r="CF183" s="587"/>
      <c r="CG183" s="587"/>
      <c r="CH183" s="587"/>
      <c r="CI183" s="587"/>
      <c r="CJ183" s="587"/>
      <c r="CK183" s="587"/>
      <c r="CL183" s="587"/>
      <c r="CM183" s="587"/>
      <c r="CN183" s="587"/>
      <c r="CO183" s="587"/>
      <c r="CP183" s="587"/>
      <c r="CQ183" s="587"/>
      <c r="CR183" s="587"/>
      <c r="CS183" s="587"/>
      <c r="CT183" s="587"/>
      <c r="CU183" s="587"/>
      <c r="CV183" s="587"/>
      <c r="CW183" s="587"/>
      <c r="CX183" s="587"/>
      <c r="CY183" s="587"/>
      <c r="CZ183" s="587"/>
      <c r="DA183" s="587"/>
      <c r="DB183" s="587"/>
      <c r="DC183" s="587"/>
      <c r="DD183" s="587"/>
      <c r="DE183" s="587"/>
      <c r="DF183" s="587"/>
      <c r="DG183" s="587"/>
      <c r="DH183" s="587"/>
      <c r="DI183" s="587"/>
      <c r="DJ183" s="587"/>
      <c r="DK183" s="587"/>
      <c r="DL183" s="588"/>
      <c r="DM183" s="588"/>
      <c r="DN183" s="588"/>
      <c r="DO183" s="588"/>
      <c r="DP183" s="588"/>
      <c r="DQ183" s="588"/>
      <c r="DR183" s="588"/>
      <c r="DS183" s="588"/>
      <c r="DT183" s="588"/>
      <c r="DU183" s="588"/>
      <c r="DV183" s="588"/>
      <c r="DW183" s="588"/>
      <c r="DX183" s="588"/>
      <c r="DY183" s="588"/>
      <c r="DZ183" s="588"/>
      <c r="EA183" s="588"/>
      <c r="EB183" s="588"/>
      <c r="EC183" s="588"/>
      <c r="ED183" s="588"/>
      <c r="EE183" s="588"/>
      <c r="EF183" s="588"/>
      <c r="EG183" s="588"/>
      <c r="EH183" s="588"/>
      <c r="EI183" s="588"/>
      <c r="EJ183" s="588"/>
      <c r="EK183" s="588"/>
      <c r="EL183" s="588"/>
      <c r="EM183" s="588"/>
      <c r="EN183" s="588"/>
      <c r="EO183" s="588"/>
      <c r="EP183" s="588"/>
      <c r="EQ183" s="588"/>
      <c r="ER183" s="588"/>
      <c r="ES183" s="588"/>
      <c r="ET183" s="588"/>
      <c r="EU183" s="588"/>
      <c r="EV183" s="588"/>
      <c r="EW183" s="588"/>
      <c r="EX183" s="588"/>
      <c r="EY183" s="588"/>
      <c r="EZ183" s="588"/>
      <c r="FA183" s="588"/>
      <c r="FB183" s="588"/>
      <c r="FC183" s="588"/>
      <c r="FD183" s="588"/>
      <c r="FE183" s="588"/>
      <c r="FF183" s="588"/>
      <c r="FG183" s="588"/>
      <c r="FH183" s="588"/>
      <c r="FI183" s="588"/>
      <c r="FJ183" s="588"/>
      <c r="FK183" s="588"/>
      <c r="FL183" s="588"/>
      <c r="FM183" s="588"/>
      <c r="FN183" s="588"/>
      <c r="FO183" s="588"/>
      <c r="FP183" s="588"/>
      <c r="FQ183" s="588"/>
      <c r="FR183" s="588"/>
      <c r="FS183" s="588"/>
      <c r="FT183" s="588"/>
      <c r="FU183" s="588"/>
      <c r="FV183" s="588"/>
      <c r="FW183" s="588"/>
      <c r="FX183" s="588"/>
      <c r="FY183" s="588"/>
      <c r="FZ183" s="588"/>
      <c r="GA183" s="588"/>
      <c r="GB183" s="588"/>
      <c r="GC183" s="588"/>
      <c r="GD183" s="588"/>
      <c r="GE183" s="588"/>
      <c r="GF183" s="588"/>
      <c r="GG183" s="588"/>
      <c r="GH183" s="588"/>
      <c r="GI183" s="588"/>
      <c r="GJ183" s="588"/>
      <c r="GK183" s="588"/>
      <c r="GL183" s="588"/>
      <c r="GM183" s="588"/>
      <c r="GN183" s="588"/>
      <c r="GO183" s="588"/>
      <c r="GP183" s="588"/>
      <c r="GQ183" s="588"/>
      <c r="GR183" s="588"/>
      <c r="GS183" s="588"/>
      <c r="GT183" s="588"/>
      <c r="GU183" s="588"/>
      <c r="GV183" s="588"/>
      <c r="GW183" s="588"/>
      <c r="GX183" s="588"/>
      <c r="GY183" s="588"/>
      <c r="GZ183" s="588"/>
      <c r="HA183" s="588"/>
      <c r="HB183" s="588"/>
      <c r="HC183" s="588"/>
      <c r="HD183" s="588"/>
      <c r="HE183" s="588"/>
      <c r="HF183" s="588"/>
      <c r="HG183" s="588"/>
      <c r="HH183" s="588"/>
      <c r="HI183" s="588"/>
      <c r="HJ183" s="588"/>
      <c r="HK183" s="588"/>
      <c r="HL183" s="588"/>
      <c r="HM183" s="588"/>
      <c r="HN183" s="588"/>
      <c r="HO183" s="588"/>
      <c r="HP183" s="588"/>
      <c r="HQ183" s="588"/>
      <c r="HR183" s="588"/>
      <c r="HS183" s="588"/>
      <c r="HT183" s="588"/>
      <c r="HU183" s="588"/>
      <c r="HV183" s="588"/>
      <c r="HW183" s="588"/>
      <c r="HX183" s="589"/>
      <c r="HY183" s="589"/>
      <c r="HZ183" s="589"/>
      <c r="IA183" s="589"/>
      <c r="IB183" s="589"/>
      <c r="IC183" s="589"/>
      <c r="ID183" s="589"/>
      <c r="IE183" s="589"/>
      <c r="IF183" s="589"/>
      <c r="IG183" s="589"/>
      <c r="IH183" s="589"/>
      <c r="II183" s="589"/>
      <c r="IJ183" s="589"/>
      <c r="IK183" s="589"/>
      <c r="IL183" s="589"/>
      <c r="IM183" s="589"/>
      <c r="IN183" s="589"/>
      <c r="IO183" s="589"/>
      <c r="IP183" s="589"/>
      <c r="IQ183" s="589"/>
      <c r="IR183" s="589"/>
      <c r="IS183" s="589"/>
      <c r="IT183" s="589"/>
      <c r="IU183" s="589"/>
      <c r="IV183" s="589"/>
      <c r="IW183" s="589"/>
      <c r="IX183" s="589"/>
      <c r="IY183" s="589"/>
      <c r="IZ183" s="589"/>
      <c r="JA183" s="589"/>
      <c r="JB183" s="589"/>
      <c r="JC183" s="589"/>
      <c r="JD183" s="589"/>
      <c r="JE183" s="589"/>
      <c r="JF183" s="589"/>
      <c r="JG183" s="589"/>
      <c r="JH183" s="589"/>
      <c r="JI183" s="589"/>
      <c r="JJ183" s="589"/>
      <c r="JK183" s="589"/>
      <c r="JL183" s="589"/>
      <c r="JM183" s="589"/>
      <c r="JN183" s="589"/>
      <c r="JO183" s="589"/>
      <c r="JP183" s="589"/>
      <c r="JQ183" s="589"/>
      <c r="JR183" s="589"/>
      <c r="JS183" s="589"/>
      <c r="JT183" s="589"/>
      <c r="JU183" s="589"/>
      <c r="JV183" s="589"/>
      <c r="JW183" s="589"/>
      <c r="JX183" s="589"/>
      <c r="JY183" s="589"/>
      <c r="JZ183" s="589"/>
      <c r="KA183" s="589"/>
      <c r="KB183" s="589"/>
      <c r="KC183" s="589"/>
      <c r="KD183" s="589"/>
      <c r="KE183" s="589"/>
      <c r="KF183" s="589"/>
      <c r="KG183" s="589"/>
      <c r="KH183" s="589"/>
      <c r="KI183" s="589"/>
      <c r="KJ183" s="589"/>
      <c r="KK183" s="589"/>
      <c r="KL183" s="589"/>
      <c r="KM183" s="589"/>
      <c r="KN183" s="589"/>
      <c r="KO183" s="589"/>
      <c r="KP183" s="589"/>
      <c r="KQ183" s="589"/>
      <c r="KR183" s="589"/>
      <c r="KS183" s="589"/>
      <c r="KT183" s="589"/>
      <c r="KU183" s="589"/>
      <c r="KV183" s="589"/>
      <c r="KW183" s="589"/>
      <c r="KX183" s="589"/>
      <c r="KY183" s="589"/>
      <c r="KZ183" s="589"/>
      <c r="LA183" s="589"/>
      <c r="LB183" s="589"/>
      <c r="LC183" s="589"/>
      <c r="LD183" s="589"/>
      <c r="LE183" s="589"/>
      <c r="LF183" s="589"/>
      <c r="LG183" s="589"/>
      <c r="LH183" s="589"/>
      <c r="LI183" s="589"/>
      <c r="LJ183" s="589"/>
      <c r="LK183" s="589"/>
      <c r="LL183" s="589"/>
      <c r="LM183" s="589"/>
      <c r="LN183" s="589"/>
      <c r="LO183" s="589"/>
      <c r="LP183" s="589"/>
      <c r="LQ183" s="589"/>
      <c r="LR183" s="589"/>
      <c r="LS183" s="589"/>
      <c r="LT183" s="589"/>
      <c r="LU183" s="589"/>
      <c r="LV183" s="589"/>
      <c r="LW183" s="589"/>
      <c r="LX183" s="589"/>
      <c r="LY183" s="589"/>
      <c r="LZ183" s="589"/>
      <c r="MA183" s="589"/>
      <c r="MB183" s="589"/>
      <c r="MC183" s="589"/>
      <c r="MD183" s="589"/>
      <c r="ME183" s="589"/>
      <c r="MF183" s="589"/>
      <c r="MG183" s="589"/>
      <c r="MH183" s="589"/>
      <c r="MI183" s="589"/>
      <c r="MJ183" s="589"/>
      <c r="MK183" s="589"/>
      <c r="ML183" s="589"/>
      <c r="MM183" s="589"/>
      <c r="MN183" s="589"/>
      <c r="MO183" s="589"/>
      <c r="MP183" s="589"/>
      <c r="MQ183" s="589"/>
      <c r="MR183" s="589"/>
      <c r="MS183" s="589"/>
      <c r="MT183" s="589"/>
      <c r="MU183" s="589"/>
      <c r="MV183" s="589"/>
      <c r="MW183" s="589"/>
      <c r="MX183" s="589"/>
      <c r="MY183" s="589"/>
      <c r="MZ183" s="589"/>
      <c r="NA183" s="589"/>
      <c r="NB183" s="589"/>
      <c r="NC183" s="589"/>
      <c r="ND183" s="589"/>
      <c r="NE183" s="589"/>
      <c r="NF183" s="589"/>
      <c r="NG183" s="589"/>
      <c r="NH183" s="589"/>
      <c r="NI183" s="589"/>
      <c r="NJ183" s="589"/>
      <c r="NK183" s="589"/>
      <c r="NL183" s="589"/>
      <c r="NM183" s="589"/>
      <c r="NN183" s="589"/>
      <c r="NO183" s="589"/>
      <c r="NP183" s="589"/>
      <c r="NQ183" s="589"/>
      <c r="NR183" s="589"/>
      <c r="NS183" s="589"/>
      <c r="NT183" s="589"/>
      <c r="NU183" s="589"/>
      <c r="NV183" s="589"/>
      <c r="NW183" s="589"/>
      <c r="NX183" s="589"/>
      <c r="NY183" s="589"/>
      <c r="NZ183" s="589"/>
      <c r="OA183" s="589"/>
      <c r="OB183" s="589"/>
      <c r="OC183" s="589"/>
      <c r="OD183" s="589"/>
      <c r="OE183" s="589"/>
      <c r="OF183" s="589"/>
      <c r="OG183" s="589"/>
      <c r="OH183" s="589"/>
      <c r="OI183" s="589"/>
      <c r="OJ183" s="589"/>
      <c r="OK183" s="589"/>
      <c r="OL183" s="589"/>
      <c r="OM183" s="589"/>
      <c r="ON183" s="589"/>
      <c r="OO183" s="589"/>
      <c r="OP183" s="589"/>
      <c r="OQ183" s="589"/>
      <c r="OR183" s="589"/>
      <c r="OS183" s="589"/>
      <c r="OT183" s="589"/>
      <c r="OU183" s="589"/>
      <c r="OV183" s="589"/>
      <c r="OW183" s="589"/>
      <c r="OX183" s="589"/>
      <c r="OY183" s="589"/>
      <c r="OZ183" s="589"/>
      <c r="PA183" s="589"/>
      <c r="PB183" s="589"/>
      <c r="PC183" s="589"/>
      <c r="PD183" s="589"/>
      <c r="PE183" s="589"/>
      <c r="PF183" s="589"/>
      <c r="PG183" s="589"/>
      <c r="PH183" s="589"/>
      <c r="PI183" s="589"/>
      <c r="PJ183" s="589"/>
      <c r="PK183" s="589"/>
      <c r="PL183" s="589"/>
      <c r="PM183" s="589"/>
      <c r="PN183" s="589"/>
      <c r="PO183" s="589"/>
      <c r="PP183" s="589"/>
      <c r="PQ183" s="589"/>
      <c r="PR183" s="589"/>
      <c r="PS183" s="589"/>
      <c r="PT183" s="589"/>
      <c r="PU183" s="589"/>
      <c r="PV183" s="589"/>
      <c r="PW183" s="589"/>
      <c r="PX183" s="589"/>
      <c r="PY183" s="589"/>
      <c r="PZ183" s="589"/>
      <c r="QA183" s="589"/>
      <c r="QB183" s="589"/>
      <c r="QC183" s="589"/>
      <c r="QD183" s="589"/>
      <c r="QE183" s="589"/>
      <c r="QF183" s="589"/>
      <c r="QG183" s="589"/>
      <c r="QH183" s="589"/>
      <c r="QI183" s="589"/>
      <c r="QJ183" s="589"/>
      <c r="QK183" s="589"/>
      <c r="QL183" s="589"/>
      <c r="QM183" s="589"/>
      <c r="QN183" s="589"/>
      <c r="QO183" s="589"/>
      <c r="QP183" s="589"/>
      <c r="QQ183" s="589"/>
      <c r="QR183" s="589"/>
      <c r="QS183" s="589"/>
      <c r="QT183" s="589"/>
      <c r="QU183" s="589"/>
      <c r="QV183" s="589"/>
      <c r="QW183" s="589"/>
      <c r="QX183" s="589"/>
      <c r="QY183" s="589"/>
      <c r="QZ183" s="589"/>
      <c r="RA183" s="589"/>
      <c r="RB183" s="589"/>
      <c r="RC183" s="589"/>
      <c r="RD183" s="589"/>
      <c r="RE183" s="589"/>
      <c r="RF183" s="589"/>
      <c r="RG183" s="589"/>
      <c r="RH183" s="589"/>
      <c r="RI183" s="589"/>
      <c r="RJ183" s="589"/>
      <c r="RK183" s="589"/>
      <c r="RL183" s="589"/>
      <c r="RM183" s="589"/>
      <c r="RN183" s="589"/>
      <c r="RO183" s="589"/>
      <c r="RP183" s="589"/>
      <c r="RQ183" s="589"/>
      <c r="RR183" s="589"/>
      <c r="RS183" s="589"/>
      <c r="RT183" s="589"/>
      <c r="RU183" s="589"/>
      <c r="RV183" s="589"/>
      <c r="RW183" s="589"/>
      <c r="RX183" s="589"/>
      <c r="RY183" s="589"/>
      <c r="RZ183" s="589"/>
      <c r="SA183" s="589"/>
      <c r="SB183" s="589"/>
      <c r="SC183" s="589"/>
      <c r="SD183" s="589"/>
      <c r="SE183" s="589"/>
      <c r="SF183" s="589"/>
      <c r="SG183" s="589"/>
      <c r="SH183" s="589"/>
      <c r="SI183" s="589"/>
      <c r="SJ183" s="589"/>
      <c r="SK183" s="589"/>
      <c r="SL183" s="589"/>
      <c r="SM183" s="589"/>
      <c r="SN183" s="589"/>
      <c r="SO183" s="589"/>
      <c r="SP183" s="589"/>
      <c r="SQ183" s="589"/>
      <c r="SR183" s="589"/>
      <c r="SS183" s="589"/>
      <c r="ST183" s="589"/>
      <c r="SU183" s="589"/>
      <c r="SV183" s="589"/>
      <c r="SW183" s="589"/>
      <c r="SX183" s="589"/>
      <c r="SY183" s="589"/>
      <c r="SZ183" s="589"/>
      <c r="TA183" s="589"/>
      <c r="TB183" s="589"/>
      <c r="TC183" s="589"/>
      <c r="TD183" s="589"/>
      <c r="TE183" s="589"/>
      <c r="TF183" s="589"/>
      <c r="TG183" s="589"/>
      <c r="TH183" s="589"/>
      <c r="TI183" s="589"/>
      <c r="TJ183" s="589"/>
      <c r="TK183" s="589"/>
      <c r="TL183" s="589"/>
      <c r="TM183" s="589"/>
      <c r="TN183" s="589"/>
      <c r="TO183" s="589"/>
      <c r="TP183" s="589"/>
      <c r="TQ183" s="589"/>
      <c r="TR183" s="589"/>
      <c r="TS183" s="589"/>
      <c r="TT183" s="589"/>
      <c r="TU183" s="589"/>
      <c r="TV183" s="589"/>
      <c r="TW183" s="589"/>
      <c r="TX183" s="589"/>
      <c r="TY183" s="589"/>
      <c r="TZ183" s="589"/>
      <c r="UA183" s="589"/>
      <c r="UB183" s="589"/>
      <c r="UC183" s="589"/>
      <c r="UD183" s="589"/>
      <c r="UE183" s="589"/>
      <c r="UF183" s="589"/>
      <c r="UG183" s="589"/>
      <c r="UH183" s="589"/>
      <c r="UI183" s="589"/>
      <c r="UJ183" s="589"/>
      <c r="UK183" s="589"/>
      <c r="UL183" s="589"/>
      <c r="UM183" s="589"/>
      <c r="UN183" s="589"/>
    </row>
    <row r="184" spans="1:560" ht="28.5" customHeight="1" x14ac:dyDescent="0.25">
      <c r="A184" s="621" t="s">
        <v>378</v>
      </c>
      <c r="B184" s="621" t="s">
        <v>379</v>
      </c>
      <c r="C184" s="622" t="s">
        <v>380</v>
      </c>
      <c r="D184" s="527"/>
      <c r="E184" s="528"/>
      <c r="F184" s="529"/>
      <c r="G184" s="530"/>
      <c r="H184" s="531" t="s">
        <v>119</v>
      </c>
      <c r="I184" s="534" t="s">
        <v>52</v>
      </c>
      <c r="J184" s="534">
        <v>2</v>
      </c>
      <c r="K184" s="533"/>
      <c r="L184" s="533"/>
      <c r="M184" s="594"/>
      <c r="N184" s="211"/>
      <c r="O184" s="211"/>
      <c r="P184" s="211"/>
      <c r="Q184" s="211"/>
      <c r="R184" s="211"/>
      <c r="S184" s="416"/>
      <c r="T184" s="213"/>
      <c r="U184" s="214"/>
      <c r="V184" s="623"/>
      <c r="W184" s="211"/>
      <c r="X184" s="211"/>
      <c r="Y184" s="211"/>
      <c r="Z184" s="211"/>
      <c r="AA184" s="211"/>
      <c r="AB184" s="211"/>
      <c r="AC184" s="416"/>
      <c r="AD184" s="213"/>
      <c r="AE184" s="214"/>
      <c r="AF184" s="623"/>
      <c r="AG184" s="211"/>
      <c r="AH184" s="211"/>
      <c r="AI184" s="211"/>
      <c r="AJ184" s="211"/>
      <c r="AK184" s="211"/>
      <c r="AL184" s="211"/>
      <c r="AM184" s="211"/>
      <c r="AN184" s="211"/>
      <c r="HK184" s="2"/>
      <c r="HL184" s="2"/>
      <c r="HM184" s="2"/>
      <c r="HN184" s="2"/>
      <c r="HO184" s="2"/>
      <c r="HP184" s="2"/>
      <c r="HQ184" s="2"/>
      <c r="HR184" s="2"/>
      <c r="HS184" s="2"/>
    </row>
    <row r="185" spans="1:560" ht="89.25" x14ac:dyDescent="0.25">
      <c r="A185" s="624"/>
      <c r="B185" s="536" t="s">
        <v>381</v>
      </c>
      <c r="C185" s="625" t="s">
        <v>382</v>
      </c>
      <c r="D185" s="626" t="s">
        <v>383</v>
      </c>
      <c r="E185" s="136" t="s">
        <v>50</v>
      </c>
      <c r="F185" s="552" t="s">
        <v>123</v>
      </c>
      <c r="G185" s="551" t="s">
        <v>124</v>
      </c>
      <c r="H185" s="553"/>
      <c r="I185" s="252" t="s">
        <v>52</v>
      </c>
      <c r="J185" s="569" t="s">
        <v>52</v>
      </c>
      <c r="K185" s="252" t="s">
        <v>125</v>
      </c>
      <c r="L185" s="252" t="s">
        <v>384</v>
      </c>
      <c r="M185" s="569"/>
      <c r="N185" s="570"/>
      <c r="O185" s="570"/>
      <c r="P185" s="255">
        <v>18</v>
      </c>
      <c r="Q185" s="255"/>
      <c r="R185" s="255"/>
      <c r="S185" s="391"/>
      <c r="T185" s="231" t="str">
        <f>+$T$104</f>
        <v>100% CC dont DEVOIR MAISON</v>
      </c>
      <c r="U185" s="232" t="str">
        <f>+$U$104</f>
        <v>100% CT
DEVOIR MAISON</v>
      </c>
      <c r="V185" s="392">
        <v>1</v>
      </c>
      <c r="W185" s="291" t="s">
        <v>54</v>
      </c>
      <c r="X185" s="291" t="s">
        <v>140</v>
      </c>
      <c r="Y185" s="291" t="s">
        <v>203</v>
      </c>
      <c r="Z185" s="292">
        <v>1</v>
      </c>
      <c r="AA185" s="293" t="s">
        <v>57</v>
      </c>
      <c r="AB185" s="293" t="s">
        <v>55</v>
      </c>
      <c r="AC185" s="393" t="s">
        <v>82</v>
      </c>
      <c r="AD185" s="231" t="str">
        <f>+$AD$104</f>
        <v>100% CT oral à distance 15 min. Contacter enseignant au préalable par téléphone</v>
      </c>
      <c r="AE185" s="2663" t="str">
        <f t="shared" ref="AE185:AE187" si="36">+AD185</f>
        <v>100% CT oral à distance 15 min. Contacter enseignant au préalable par téléphone</v>
      </c>
      <c r="AF185" s="392">
        <v>1</v>
      </c>
      <c r="AG185" s="291" t="s">
        <v>57</v>
      </c>
      <c r="AH185" s="291" t="s">
        <v>67</v>
      </c>
      <c r="AI185" s="291" t="s">
        <v>69</v>
      </c>
      <c r="AJ185" s="292">
        <v>1</v>
      </c>
      <c r="AK185" s="293" t="s">
        <v>57</v>
      </c>
      <c r="AL185" s="293" t="s">
        <v>67</v>
      </c>
      <c r="AM185" s="293" t="s">
        <v>69</v>
      </c>
      <c r="AN185" s="237" t="s">
        <v>129</v>
      </c>
    </row>
    <row r="186" spans="1:560" s="636" customFormat="1" ht="91.5" customHeight="1" x14ac:dyDescent="0.25">
      <c r="A186" s="627"/>
      <c r="B186" s="627" t="s">
        <v>386</v>
      </c>
      <c r="C186" s="628" t="s">
        <v>387</v>
      </c>
      <c r="D186" s="627" t="s">
        <v>388</v>
      </c>
      <c r="E186" s="136" t="s">
        <v>50</v>
      </c>
      <c r="F186" s="552" t="s">
        <v>123</v>
      </c>
      <c r="G186" s="491" t="s">
        <v>51</v>
      </c>
      <c r="H186" s="629"/>
      <c r="I186" s="630" t="s">
        <v>52</v>
      </c>
      <c r="J186" s="630" t="s">
        <v>52</v>
      </c>
      <c r="K186" s="631" t="s">
        <v>133</v>
      </c>
      <c r="L186" s="631">
        <v>14</v>
      </c>
      <c r="M186" s="632"/>
      <c r="N186" s="627"/>
      <c r="O186" s="627"/>
      <c r="P186" s="627">
        <v>18</v>
      </c>
      <c r="Q186" s="627"/>
      <c r="R186" s="627"/>
      <c r="S186" s="633"/>
      <c r="T186" s="231" t="s">
        <v>1140</v>
      </c>
      <c r="U186" s="232" t="s">
        <v>1141</v>
      </c>
      <c r="V186" s="392">
        <v>1</v>
      </c>
      <c r="W186" s="291" t="s">
        <v>54</v>
      </c>
      <c r="X186" s="291" t="s">
        <v>126</v>
      </c>
      <c r="Y186" s="291" t="s">
        <v>203</v>
      </c>
      <c r="Z186" s="292">
        <v>1</v>
      </c>
      <c r="AA186" s="293" t="s">
        <v>57</v>
      </c>
      <c r="AB186" s="293" t="s">
        <v>127</v>
      </c>
      <c r="AC186" s="393" t="s">
        <v>82</v>
      </c>
      <c r="AD186" s="231" t="s">
        <v>1141</v>
      </c>
      <c r="AE186" s="2663" t="str">
        <f t="shared" si="36"/>
        <v>100% CT oral à distance</v>
      </c>
      <c r="AF186" s="392">
        <v>1</v>
      </c>
      <c r="AG186" s="291" t="s">
        <v>57</v>
      </c>
      <c r="AH186" s="291" t="s">
        <v>127</v>
      </c>
      <c r="AI186" s="291" t="s">
        <v>82</v>
      </c>
      <c r="AJ186" s="292">
        <v>1</v>
      </c>
      <c r="AK186" s="293" t="s">
        <v>57</v>
      </c>
      <c r="AL186" s="293" t="s">
        <v>127</v>
      </c>
      <c r="AM186" s="293" t="s">
        <v>82</v>
      </c>
      <c r="AN186" s="634" t="s">
        <v>135</v>
      </c>
      <c r="AO186" s="635"/>
      <c r="AP186" s="635"/>
      <c r="AQ186" s="635"/>
      <c r="AR186" s="635"/>
      <c r="AS186" s="635"/>
      <c r="AT186" s="635"/>
      <c r="AU186" s="635"/>
      <c r="AV186" s="635"/>
      <c r="AW186" s="635"/>
      <c r="AX186" s="635"/>
      <c r="AY186" s="635"/>
      <c r="AZ186" s="635"/>
      <c r="BA186" s="635"/>
      <c r="BB186" s="635"/>
      <c r="BC186" s="635"/>
      <c r="BD186" s="635"/>
      <c r="BE186" s="635"/>
      <c r="BF186" s="635"/>
      <c r="BG186" s="635"/>
      <c r="BH186" s="635"/>
      <c r="BI186" s="635"/>
      <c r="BJ186" s="635"/>
      <c r="BK186" s="635"/>
      <c r="BL186" s="635"/>
      <c r="BM186" s="635"/>
      <c r="BN186" s="635"/>
      <c r="BO186" s="635"/>
      <c r="BP186" s="635"/>
      <c r="BQ186" s="635"/>
      <c r="BR186" s="635"/>
      <c r="BS186" s="635"/>
      <c r="BT186" s="635"/>
      <c r="BU186" s="635"/>
      <c r="BV186" s="635"/>
      <c r="BW186" s="635"/>
      <c r="BX186" s="635"/>
      <c r="BY186" s="635"/>
      <c r="BZ186" s="635"/>
      <c r="CA186" s="635"/>
      <c r="CB186" s="635"/>
      <c r="CC186" s="635"/>
      <c r="CD186" s="635"/>
      <c r="CE186" s="635"/>
      <c r="CF186" s="635"/>
      <c r="CG186" s="635"/>
      <c r="CH186" s="635"/>
      <c r="CI186" s="635"/>
      <c r="CJ186" s="635"/>
      <c r="CK186" s="635"/>
      <c r="CL186" s="635"/>
      <c r="CM186" s="635"/>
      <c r="CN186" s="635"/>
      <c r="CO186" s="635"/>
      <c r="CP186" s="635"/>
      <c r="CQ186" s="635"/>
      <c r="CR186" s="635"/>
      <c r="CS186" s="635"/>
      <c r="CT186" s="635"/>
      <c r="CU186" s="635"/>
      <c r="CV186" s="635"/>
      <c r="CW186" s="635"/>
      <c r="CX186" s="635"/>
      <c r="CY186" s="635"/>
      <c r="CZ186" s="635"/>
      <c r="DA186" s="635"/>
      <c r="DB186" s="635"/>
      <c r="DC186" s="635"/>
      <c r="DD186" s="635"/>
      <c r="DE186" s="635"/>
      <c r="DF186" s="635"/>
      <c r="DG186" s="635"/>
      <c r="DH186" s="635"/>
      <c r="DI186" s="635"/>
      <c r="DJ186" s="635"/>
      <c r="DK186" s="635"/>
      <c r="DL186" s="635"/>
      <c r="DM186" s="635"/>
      <c r="DN186" s="635"/>
      <c r="DO186" s="635"/>
      <c r="DP186" s="635"/>
      <c r="DQ186" s="635"/>
      <c r="DR186" s="635"/>
      <c r="DS186" s="635"/>
      <c r="DT186" s="635"/>
      <c r="DU186" s="635"/>
      <c r="DV186" s="635"/>
      <c r="DW186" s="635"/>
      <c r="DX186" s="635"/>
      <c r="DY186" s="635"/>
      <c r="DZ186" s="635"/>
      <c r="EA186" s="635"/>
      <c r="EB186" s="635"/>
      <c r="EC186" s="635"/>
      <c r="ED186" s="635"/>
      <c r="EE186" s="635"/>
      <c r="EF186" s="635"/>
      <c r="EG186" s="635"/>
      <c r="EH186" s="635"/>
      <c r="EI186" s="635"/>
      <c r="EJ186" s="635"/>
      <c r="EK186" s="635"/>
      <c r="EL186" s="635"/>
      <c r="EM186" s="635"/>
      <c r="EN186" s="635"/>
      <c r="EO186" s="635"/>
      <c r="EP186" s="635"/>
      <c r="EQ186" s="635"/>
      <c r="ER186" s="635"/>
      <c r="ES186" s="635"/>
      <c r="ET186" s="635"/>
      <c r="EU186" s="635"/>
      <c r="EV186" s="635"/>
      <c r="EW186" s="635"/>
      <c r="EX186" s="635"/>
      <c r="EY186" s="635"/>
      <c r="EZ186" s="635"/>
      <c r="FA186" s="635"/>
      <c r="FB186" s="635"/>
      <c r="FC186" s="635"/>
      <c r="FD186" s="635"/>
      <c r="FE186" s="635"/>
      <c r="FF186" s="635"/>
      <c r="FG186" s="635"/>
      <c r="FH186" s="635"/>
      <c r="FI186" s="635"/>
      <c r="FJ186" s="635"/>
      <c r="FK186" s="635"/>
      <c r="FL186" s="635"/>
      <c r="FM186" s="635"/>
      <c r="FN186" s="635"/>
      <c r="FO186" s="635"/>
      <c r="FP186" s="635"/>
      <c r="FQ186" s="635"/>
      <c r="FR186" s="635"/>
      <c r="FS186" s="635"/>
      <c r="FT186" s="635"/>
      <c r="FU186" s="635"/>
      <c r="FV186" s="635"/>
      <c r="FW186" s="635"/>
      <c r="FX186" s="635"/>
      <c r="FY186" s="635"/>
      <c r="FZ186" s="635"/>
      <c r="GA186" s="635"/>
      <c r="GB186" s="635"/>
      <c r="GC186" s="635"/>
      <c r="GD186" s="635"/>
      <c r="GE186" s="635"/>
      <c r="GF186" s="635"/>
      <c r="GG186" s="635"/>
      <c r="GH186" s="635"/>
      <c r="GI186" s="635"/>
      <c r="GJ186" s="635"/>
      <c r="GK186" s="635"/>
      <c r="GL186" s="635"/>
      <c r="GM186" s="635"/>
      <c r="GN186" s="635"/>
      <c r="GO186" s="635"/>
      <c r="GP186" s="635"/>
      <c r="GQ186" s="635"/>
      <c r="GR186" s="635"/>
      <c r="GS186" s="635"/>
      <c r="GT186" s="635"/>
      <c r="GU186" s="635"/>
      <c r="GV186" s="635"/>
      <c r="GW186" s="635"/>
      <c r="GX186" s="635"/>
      <c r="GY186" s="635"/>
      <c r="GZ186" s="635"/>
      <c r="HA186" s="635"/>
      <c r="HB186" s="635"/>
      <c r="HC186" s="635"/>
      <c r="HD186" s="635"/>
      <c r="HE186" s="635"/>
      <c r="HF186" s="635"/>
      <c r="HG186" s="635"/>
      <c r="HH186" s="635"/>
      <c r="HI186" s="635"/>
      <c r="HJ186" s="635"/>
      <c r="HK186" s="635"/>
      <c r="HL186" s="635"/>
      <c r="HM186" s="635"/>
      <c r="HN186" s="635"/>
      <c r="HO186" s="635"/>
      <c r="HP186" s="635"/>
      <c r="HQ186" s="635"/>
      <c r="HR186" s="635"/>
      <c r="HS186" s="635"/>
      <c r="HT186" s="635"/>
      <c r="HU186" s="635"/>
      <c r="HV186" s="635"/>
      <c r="HW186" s="635"/>
      <c r="HX186" s="635"/>
      <c r="HY186" s="635"/>
      <c r="HZ186" s="635"/>
      <c r="IA186" s="635"/>
      <c r="IB186" s="635"/>
      <c r="IC186" s="635"/>
      <c r="ID186" s="635"/>
      <c r="IE186" s="635"/>
      <c r="IF186" s="635"/>
      <c r="IG186" s="635"/>
      <c r="IH186" s="635"/>
      <c r="II186" s="635"/>
    </row>
    <row r="187" spans="1:560" s="590" customFormat="1" ht="69" customHeight="1" x14ac:dyDescent="0.25">
      <c r="A187" s="637"/>
      <c r="B187" s="536" t="s">
        <v>389</v>
      </c>
      <c r="C187" s="638" t="s">
        <v>390</v>
      </c>
      <c r="D187" s="493"/>
      <c r="E187" s="136" t="s">
        <v>50</v>
      </c>
      <c r="F187" s="551" t="s">
        <v>138</v>
      </c>
      <c r="G187" s="551" t="s">
        <v>51</v>
      </c>
      <c r="H187" s="639"/>
      <c r="I187" s="581">
        <v>2</v>
      </c>
      <c r="J187" s="582">
        <v>2</v>
      </c>
      <c r="K187" s="581" t="s">
        <v>391</v>
      </c>
      <c r="L187" s="581" t="str">
        <f>"09"</f>
        <v>09</v>
      </c>
      <c r="M187" s="582"/>
      <c r="N187" s="228"/>
      <c r="O187" s="228"/>
      <c r="P187" s="244">
        <v>0</v>
      </c>
      <c r="Q187" s="244">
        <v>15</v>
      </c>
      <c r="R187" s="228"/>
      <c r="S187" s="583"/>
      <c r="T187" s="231" t="s">
        <v>1167</v>
      </c>
      <c r="U187" s="232" t="s">
        <v>1170</v>
      </c>
      <c r="V187" s="392">
        <v>1</v>
      </c>
      <c r="W187" s="291" t="s">
        <v>54</v>
      </c>
      <c r="X187" s="291" t="s">
        <v>140</v>
      </c>
      <c r="Y187" s="291"/>
      <c r="Z187" s="292">
        <v>1</v>
      </c>
      <c r="AA187" s="293" t="s">
        <v>57</v>
      </c>
      <c r="AB187" s="293" t="s">
        <v>55</v>
      </c>
      <c r="AC187" s="393" t="s">
        <v>82</v>
      </c>
      <c r="AD187" s="231" t="s">
        <v>1170</v>
      </c>
      <c r="AE187" s="2663" t="str">
        <f t="shared" si="36"/>
        <v>100%CT. DM</v>
      </c>
      <c r="AF187" s="392">
        <v>1</v>
      </c>
      <c r="AG187" s="291" t="s">
        <v>57</v>
      </c>
      <c r="AH187" s="291" t="s">
        <v>55</v>
      </c>
      <c r="AI187" s="291" t="s">
        <v>82</v>
      </c>
      <c r="AJ187" s="292">
        <v>1</v>
      </c>
      <c r="AK187" s="293" t="s">
        <v>57</v>
      </c>
      <c r="AL187" s="293" t="s">
        <v>55</v>
      </c>
      <c r="AM187" s="293" t="s">
        <v>82</v>
      </c>
      <c r="AN187" s="640"/>
      <c r="AO187" s="587"/>
      <c r="AP187" s="587"/>
      <c r="AQ187" s="587"/>
      <c r="AR187" s="587"/>
      <c r="AS187" s="587"/>
      <c r="AT187" s="587"/>
      <c r="AU187" s="587"/>
      <c r="AV187" s="587"/>
      <c r="AW187" s="587"/>
      <c r="AX187" s="587"/>
      <c r="AY187" s="587"/>
      <c r="AZ187" s="587"/>
      <c r="BA187" s="587"/>
      <c r="BB187" s="587"/>
      <c r="BC187" s="587"/>
      <c r="BD187" s="587"/>
      <c r="BE187" s="587"/>
      <c r="BF187" s="587"/>
      <c r="BG187" s="587"/>
      <c r="BH187" s="587"/>
      <c r="BI187" s="587"/>
      <c r="BJ187" s="587"/>
      <c r="BK187" s="587"/>
      <c r="BL187" s="587"/>
      <c r="BM187" s="587"/>
      <c r="BN187" s="587"/>
      <c r="BO187" s="587"/>
      <c r="BP187" s="587"/>
      <c r="BQ187" s="587"/>
      <c r="BR187" s="587"/>
      <c r="BS187" s="587"/>
      <c r="BT187" s="587"/>
      <c r="BU187" s="587"/>
      <c r="BV187" s="587"/>
      <c r="BW187" s="587"/>
      <c r="BX187" s="587"/>
      <c r="BY187" s="587"/>
      <c r="BZ187" s="587"/>
      <c r="CA187" s="587"/>
      <c r="CB187" s="587"/>
      <c r="CC187" s="587"/>
      <c r="CD187" s="587"/>
      <c r="CE187" s="587"/>
      <c r="CF187" s="587"/>
      <c r="CG187" s="587"/>
      <c r="CH187" s="587"/>
      <c r="CI187" s="587"/>
      <c r="CJ187" s="587"/>
      <c r="CK187" s="587"/>
      <c r="CL187" s="587"/>
      <c r="CM187" s="587"/>
      <c r="CN187" s="587"/>
      <c r="CO187" s="587"/>
      <c r="CP187" s="587"/>
      <c r="CQ187" s="587"/>
      <c r="CR187" s="587"/>
      <c r="CS187" s="587"/>
      <c r="CT187" s="587"/>
      <c r="CU187" s="587"/>
      <c r="CV187" s="587"/>
      <c r="CW187" s="587"/>
      <c r="CX187" s="587"/>
      <c r="CY187" s="587"/>
      <c r="CZ187" s="587"/>
      <c r="DA187" s="587"/>
      <c r="DB187" s="587"/>
      <c r="DC187" s="587"/>
      <c r="DD187" s="587"/>
      <c r="DE187" s="587"/>
      <c r="DF187" s="587"/>
      <c r="DG187" s="587"/>
      <c r="DH187" s="587"/>
      <c r="DI187" s="587"/>
      <c r="DJ187" s="587"/>
      <c r="DK187" s="587"/>
      <c r="DL187" s="588"/>
      <c r="DM187" s="588"/>
      <c r="DN187" s="588"/>
      <c r="DO187" s="588"/>
      <c r="DP187" s="588"/>
      <c r="DQ187" s="588"/>
      <c r="DR187" s="588"/>
      <c r="DS187" s="588"/>
      <c r="DT187" s="588"/>
      <c r="DU187" s="588"/>
      <c r="DV187" s="588"/>
      <c r="DW187" s="588"/>
      <c r="DX187" s="588"/>
      <c r="DY187" s="588"/>
      <c r="DZ187" s="588"/>
      <c r="EA187" s="588"/>
      <c r="EB187" s="588"/>
      <c r="EC187" s="588"/>
      <c r="ED187" s="588"/>
      <c r="EE187" s="588"/>
      <c r="EF187" s="588"/>
      <c r="EG187" s="588"/>
      <c r="EH187" s="588"/>
      <c r="EI187" s="588"/>
      <c r="EJ187" s="588"/>
      <c r="EK187" s="588"/>
      <c r="EL187" s="588"/>
      <c r="EM187" s="588"/>
      <c r="EN187" s="588"/>
      <c r="EO187" s="588"/>
      <c r="EP187" s="588"/>
      <c r="EQ187" s="588"/>
      <c r="ER187" s="588"/>
      <c r="ES187" s="588"/>
      <c r="ET187" s="588"/>
      <c r="EU187" s="588"/>
      <c r="EV187" s="588"/>
      <c r="EW187" s="588"/>
      <c r="EX187" s="588"/>
      <c r="EY187" s="588"/>
      <c r="EZ187" s="588"/>
      <c r="FA187" s="588"/>
      <c r="FB187" s="588"/>
      <c r="FC187" s="588"/>
      <c r="FD187" s="588"/>
      <c r="FE187" s="588"/>
      <c r="FF187" s="588"/>
      <c r="FG187" s="588"/>
      <c r="FH187" s="588"/>
      <c r="FI187" s="588"/>
      <c r="FJ187" s="588"/>
      <c r="FK187" s="588"/>
      <c r="FL187" s="588"/>
      <c r="FM187" s="588"/>
      <c r="FN187" s="588"/>
      <c r="FO187" s="588"/>
      <c r="FP187" s="588"/>
      <c r="FQ187" s="588"/>
      <c r="FR187" s="588"/>
      <c r="FS187" s="588"/>
      <c r="FT187" s="588"/>
      <c r="FU187" s="588"/>
      <c r="FV187" s="588"/>
      <c r="FW187" s="588"/>
      <c r="FX187" s="588"/>
      <c r="FY187" s="588"/>
      <c r="FZ187" s="588"/>
      <c r="GA187" s="588"/>
      <c r="GB187" s="588"/>
      <c r="GC187" s="588"/>
      <c r="GD187" s="588"/>
      <c r="GE187" s="588"/>
      <c r="GF187" s="588"/>
      <c r="GG187" s="588"/>
      <c r="GH187" s="588"/>
      <c r="GI187" s="588"/>
      <c r="GJ187" s="588"/>
      <c r="GK187" s="588"/>
      <c r="GL187" s="588"/>
      <c r="GM187" s="588"/>
      <c r="GN187" s="588"/>
      <c r="GO187" s="588"/>
      <c r="GP187" s="588"/>
      <c r="GQ187" s="588"/>
      <c r="GR187" s="588"/>
      <c r="GS187" s="588"/>
      <c r="GT187" s="588"/>
      <c r="GU187" s="588"/>
      <c r="GV187" s="588"/>
      <c r="GW187" s="588"/>
      <c r="GX187" s="588"/>
      <c r="GY187" s="588"/>
      <c r="GZ187" s="588"/>
      <c r="HA187" s="588"/>
      <c r="HB187" s="588"/>
      <c r="HC187" s="588"/>
      <c r="HD187" s="588"/>
      <c r="HE187" s="588"/>
      <c r="HF187" s="588"/>
      <c r="HG187" s="588"/>
      <c r="HH187" s="588"/>
      <c r="HI187" s="588"/>
      <c r="HJ187" s="588"/>
      <c r="HK187" s="588"/>
      <c r="HL187" s="588"/>
      <c r="HM187" s="588"/>
      <c r="HN187" s="588"/>
      <c r="HO187" s="588"/>
      <c r="HP187" s="588"/>
      <c r="HQ187" s="588"/>
      <c r="HR187" s="588"/>
      <c r="HS187" s="588"/>
      <c r="HT187" s="588"/>
      <c r="HU187" s="588"/>
      <c r="HV187" s="588"/>
      <c r="HW187" s="588"/>
      <c r="HX187" s="589"/>
      <c r="HY187" s="589"/>
      <c r="HZ187" s="589"/>
      <c r="IA187" s="589"/>
      <c r="IB187" s="589"/>
      <c r="IC187" s="589"/>
      <c r="ID187" s="589"/>
      <c r="IE187" s="589"/>
      <c r="IF187" s="589"/>
      <c r="IG187" s="589"/>
      <c r="IH187" s="589"/>
      <c r="II187" s="589"/>
      <c r="IJ187" s="589"/>
      <c r="IK187" s="589"/>
      <c r="IL187" s="589"/>
      <c r="IM187" s="589"/>
      <c r="IN187" s="589"/>
      <c r="IO187" s="589"/>
      <c r="IP187" s="589"/>
      <c r="IQ187" s="589"/>
      <c r="IR187" s="589"/>
      <c r="IS187" s="589"/>
      <c r="IT187" s="589"/>
      <c r="IU187" s="589"/>
      <c r="IV187" s="589"/>
      <c r="IW187" s="589"/>
      <c r="IX187" s="589"/>
      <c r="IY187" s="589"/>
      <c r="IZ187" s="589"/>
      <c r="JA187" s="589"/>
      <c r="JB187" s="589"/>
      <c r="JC187" s="589"/>
      <c r="JD187" s="589"/>
      <c r="JE187" s="589"/>
      <c r="JF187" s="589"/>
      <c r="JG187" s="589"/>
      <c r="JH187" s="589"/>
      <c r="JI187" s="589"/>
      <c r="JJ187" s="589"/>
      <c r="JK187" s="589"/>
      <c r="JL187" s="589"/>
      <c r="JM187" s="589"/>
      <c r="JN187" s="589"/>
      <c r="JO187" s="589"/>
      <c r="JP187" s="589"/>
      <c r="JQ187" s="589"/>
      <c r="JR187" s="589"/>
      <c r="JS187" s="589"/>
      <c r="JT187" s="589"/>
      <c r="JU187" s="589"/>
      <c r="JV187" s="589"/>
      <c r="JW187" s="589"/>
      <c r="JX187" s="589"/>
      <c r="JY187" s="589"/>
      <c r="JZ187" s="589"/>
      <c r="KA187" s="589"/>
      <c r="KB187" s="589"/>
      <c r="KC187" s="589"/>
      <c r="KD187" s="589"/>
      <c r="KE187" s="589"/>
      <c r="KF187" s="589"/>
      <c r="KG187" s="589"/>
      <c r="KH187" s="589"/>
      <c r="KI187" s="589"/>
      <c r="KJ187" s="589"/>
      <c r="KK187" s="589"/>
      <c r="KL187" s="589"/>
      <c r="KM187" s="589"/>
      <c r="KN187" s="589"/>
      <c r="KO187" s="589"/>
      <c r="KP187" s="589"/>
      <c r="KQ187" s="589"/>
      <c r="KR187" s="589"/>
      <c r="KS187" s="589"/>
      <c r="KT187" s="589"/>
      <c r="KU187" s="589"/>
      <c r="KV187" s="589"/>
      <c r="KW187" s="589"/>
      <c r="KX187" s="589"/>
      <c r="KY187" s="589"/>
      <c r="KZ187" s="589"/>
      <c r="LA187" s="589"/>
      <c r="LB187" s="589"/>
      <c r="LC187" s="589"/>
      <c r="LD187" s="589"/>
      <c r="LE187" s="589"/>
      <c r="LF187" s="589"/>
      <c r="LG187" s="589"/>
      <c r="LH187" s="589"/>
      <c r="LI187" s="589"/>
      <c r="LJ187" s="589"/>
      <c r="LK187" s="589"/>
      <c r="LL187" s="589"/>
      <c r="LM187" s="589"/>
      <c r="LN187" s="589"/>
      <c r="LO187" s="589"/>
      <c r="LP187" s="589"/>
      <c r="LQ187" s="589"/>
      <c r="LR187" s="589"/>
      <c r="LS187" s="589"/>
      <c r="LT187" s="589"/>
      <c r="LU187" s="589"/>
      <c r="LV187" s="589"/>
      <c r="LW187" s="589"/>
      <c r="LX187" s="589"/>
      <c r="LY187" s="589"/>
      <c r="LZ187" s="589"/>
      <c r="MA187" s="589"/>
      <c r="MB187" s="589"/>
      <c r="MC187" s="589"/>
      <c r="MD187" s="589"/>
      <c r="ME187" s="589"/>
      <c r="MF187" s="589"/>
      <c r="MG187" s="589"/>
      <c r="MH187" s="589"/>
      <c r="MI187" s="589"/>
      <c r="MJ187" s="589"/>
      <c r="MK187" s="589"/>
      <c r="ML187" s="589"/>
      <c r="MM187" s="589"/>
      <c r="MN187" s="589"/>
      <c r="MO187" s="589"/>
      <c r="MP187" s="589"/>
      <c r="MQ187" s="589"/>
      <c r="MR187" s="589"/>
      <c r="MS187" s="589"/>
      <c r="MT187" s="589"/>
      <c r="MU187" s="589"/>
      <c r="MV187" s="589"/>
      <c r="MW187" s="589"/>
      <c r="MX187" s="589"/>
      <c r="MY187" s="589"/>
      <c r="MZ187" s="589"/>
      <c r="NA187" s="589"/>
      <c r="NB187" s="589"/>
      <c r="NC187" s="589"/>
      <c r="ND187" s="589"/>
      <c r="NE187" s="589"/>
      <c r="NF187" s="589"/>
      <c r="NG187" s="589"/>
      <c r="NH187" s="589"/>
      <c r="NI187" s="589"/>
      <c r="NJ187" s="589"/>
      <c r="NK187" s="589"/>
      <c r="NL187" s="589"/>
      <c r="NM187" s="589"/>
      <c r="NN187" s="589"/>
      <c r="NO187" s="589"/>
      <c r="NP187" s="589"/>
      <c r="NQ187" s="589"/>
      <c r="NR187" s="589"/>
      <c r="NS187" s="589"/>
      <c r="NT187" s="589"/>
      <c r="NU187" s="589"/>
      <c r="NV187" s="589"/>
      <c r="NW187" s="589"/>
      <c r="NX187" s="589"/>
      <c r="NY187" s="589"/>
      <c r="NZ187" s="589"/>
      <c r="OA187" s="589"/>
      <c r="OB187" s="589"/>
      <c r="OC187" s="589"/>
      <c r="OD187" s="589"/>
      <c r="OE187" s="589"/>
      <c r="OF187" s="589"/>
      <c r="OG187" s="589"/>
      <c r="OH187" s="589"/>
      <c r="OI187" s="589"/>
      <c r="OJ187" s="589"/>
      <c r="OK187" s="589"/>
      <c r="OL187" s="589"/>
      <c r="OM187" s="589"/>
      <c r="ON187" s="589"/>
      <c r="OO187" s="589"/>
      <c r="OP187" s="589"/>
      <c r="OQ187" s="589"/>
      <c r="OR187" s="589"/>
      <c r="OS187" s="589"/>
      <c r="OT187" s="589"/>
      <c r="OU187" s="589"/>
      <c r="OV187" s="589"/>
      <c r="OW187" s="589"/>
      <c r="OX187" s="589"/>
      <c r="OY187" s="589"/>
      <c r="OZ187" s="589"/>
      <c r="PA187" s="589"/>
      <c r="PB187" s="589"/>
      <c r="PC187" s="589"/>
      <c r="PD187" s="589"/>
      <c r="PE187" s="589"/>
      <c r="PF187" s="589"/>
      <c r="PG187" s="589"/>
      <c r="PH187" s="589"/>
      <c r="PI187" s="589"/>
      <c r="PJ187" s="589"/>
      <c r="PK187" s="589"/>
      <c r="PL187" s="589"/>
      <c r="PM187" s="589"/>
      <c r="PN187" s="589"/>
      <c r="PO187" s="589"/>
      <c r="PP187" s="589"/>
      <c r="PQ187" s="589"/>
      <c r="PR187" s="589"/>
      <c r="PS187" s="589"/>
      <c r="PT187" s="589"/>
      <c r="PU187" s="589"/>
      <c r="PV187" s="589"/>
      <c r="PW187" s="589"/>
      <c r="PX187" s="589"/>
      <c r="PY187" s="589"/>
      <c r="PZ187" s="589"/>
      <c r="QA187" s="589"/>
      <c r="QB187" s="589"/>
      <c r="QC187" s="589"/>
      <c r="QD187" s="589"/>
      <c r="QE187" s="589"/>
      <c r="QF187" s="589"/>
      <c r="QG187" s="589"/>
      <c r="QH187" s="589"/>
      <c r="QI187" s="589"/>
      <c r="QJ187" s="589"/>
      <c r="QK187" s="589"/>
      <c r="QL187" s="589"/>
      <c r="QM187" s="589"/>
      <c r="QN187" s="589"/>
      <c r="QO187" s="589"/>
      <c r="QP187" s="589"/>
      <c r="QQ187" s="589"/>
      <c r="QR187" s="589"/>
      <c r="QS187" s="589"/>
      <c r="QT187" s="589"/>
      <c r="QU187" s="589"/>
      <c r="QV187" s="589"/>
      <c r="QW187" s="589"/>
      <c r="QX187" s="589"/>
      <c r="QY187" s="589"/>
      <c r="QZ187" s="589"/>
      <c r="RA187" s="589"/>
      <c r="RB187" s="589"/>
      <c r="RC187" s="589"/>
      <c r="RD187" s="589"/>
      <c r="RE187" s="589"/>
      <c r="RF187" s="589"/>
      <c r="RG187" s="589"/>
      <c r="RH187" s="589"/>
      <c r="RI187" s="589"/>
      <c r="RJ187" s="589"/>
      <c r="RK187" s="589"/>
      <c r="RL187" s="589"/>
      <c r="RM187" s="589"/>
      <c r="RN187" s="589"/>
      <c r="RO187" s="589"/>
      <c r="RP187" s="589"/>
      <c r="RQ187" s="589"/>
      <c r="RR187" s="589"/>
      <c r="RS187" s="589"/>
      <c r="RT187" s="589"/>
      <c r="RU187" s="589"/>
      <c r="RV187" s="589"/>
      <c r="RW187" s="589"/>
      <c r="RX187" s="589"/>
      <c r="RY187" s="589"/>
      <c r="RZ187" s="589"/>
      <c r="SA187" s="589"/>
      <c r="SB187" s="589"/>
      <c r="SC187" s="589"/>
      <c r="SD187" s="589"/>
      <c r="SE187" s="589"/>
      <c r="SF187" s="589"/>
      <c r="SG187" s="589"/>
      <c r="SH187" s="589"/>
      <c r="SI187" s="589"/>
      <c r="SJ187" s="589"/>
      <c r="SK187" s="589"/>
      <c r="SL187" s="589"/>
      <c r="SM187" s="589"/>
      <c r="SN187" s="589"/>
      <c r="SO187" s="589"/>
      <c r="SP187" s="589"/>
      <c r="SQ187" s="589"/>
      <c r="SR187" s="589"/>
      <c r="SS187" s="589"/>
      <c r="ST187" s="589"/>
      <c r="SU187" s="589"/>
      <c r="SV187" s="589"/>
      <c r="SW187" s="589"/>
      <c r="SX187" s="589"/>
      <c r="SY187" s="589"/>
      <c r="SZ187" s="589"/>
      <c r="TA187" s="589"/>
      <c r="TB187" s="589"/>
      <c r="TC187" s="589"/>
      <c r="TD187" s="589"/>
      <c r="TE187" s="589"/>
      <c r="TF187" s="589"/>
      <c r="TG187" s="589"/>
      <c r="TH187" s="589"/>
      <c r="TI187" s="589"/>
      <c r="TJ187" s="589"/>
      <c r="TK187" s="589"/>
      <c r="TL187" s="589"/>
      <c r="TM187" s="589"/>
      <c r="TN187" s="589"/>
      <c r="TO187" s="589"/>
      <c r="TP187" s="589"/>
      <c r="TQ187" s="589"/>
      <c r="TR187" s="589"/>
      <c r="TS187" s="589"/>
      <c r="TT187" s="589"/>
      <c r="TU187" s="589"/>
      <c r="TV187" s="589"/>
      <c r="TW187" s="589"/>
      <c r="TX187" s="589"/>
      <c r="TY187" s="589"/>
      <c r="TZ187" s="589"/>
      <c r="UA187" s="589"/>
      <c r="UB187" s="589"/>
      <c r="UC187" s="589"/>
      <c r="UD187" s="589"/>
      <c r="UE187" s="589"/>
      <c r="UF187" s="589"/>
      <c r="UG187" s="589"/>
      <c r="UH187" s="589"/>
      <c r="UI187" s="589"/>
      <c r="UJ187" s="589"/>
      <c r="UK187" s="589"/>
      <c r="UL187" s="589"/>
      <c r="UM187" s="589"/>
      <c r="UN187" s="589"/>
    </row>
    <row r="188" spans="1:560" ht="30.75" customHeight="1" x14ac:dyDescent="0.25">
      <c r="A188" s="309" t="s">
        <v>392</v>
      </c>
      <c r="B188" s="309" t="s">
        <v>393</v>
      </c>
      <c r="C188" s="310" t="s">
        <v>394</v>
      </c>
      <c r="D188" s="641"/>
      <c r="E188" s="642" t="s">
        <v>144</v>
      </c>
      <c r="F188" s="642"/>
      <c r="G188" s="643"/>
      <c r="H188" s="644"/>
      <c r="I188" s="645">
        <v>6</v>
      </c>
      <c r="J188" s="646" t="s">
        <v>145</v>
      </c>
      <c r="K188" s="646"/>
      <c r="L188" s="646"/>
      <c r="M188" s="647"/>
      <c r="N188" s="648"/>
      <c r="O188" s="648"/>
      <c r="P188" s="648"/>
      <c r="Q188" s="648"/>
      <c r="R188" s="648"/>
      <c r="S188" s="649"/>
      <c r="T188" s="317"/>
      <c r="U188" s="318"/>
      <c r="V188" s="352"/>
      <c r="W188" s="320"/>
      <c r="X188" s="650"/>
      <c r="Y188" s="651"/>
      <c r="Z188" s="650"/>
      <c r="AA188" s="650"/>
      <c r="AB188" s="650"/>
      <c r="AC188" s="652"/>
      <c r="AD188" s="317"/>
      <c r="AE188" s="325"/>
      <c r="AF188" s="651"/>
      <c r="AG188" s="650"/>
      <c r="AH188" s="650"/>
      <c r="AI188" s="650"/>
      <c r="AJ188" s="650"/>
      <c r="AK188" s="650"/>
      <c r="AL188" s="650"/>
      <c r="AM188" s="650"/>
      <c r="AN188" s="653"/>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row>
    <row r="189" spans="1:560" ht="28.5" customHeight="1" x14ac:dyDescent="0.25">
      <c r="A189" s="654"/>
      <c r="B189" s="654" t="s">
        <v>395</v>
      </c>
      <c r="C189" s="655" t="s">
        <v>396</v>
      </c>
      <c r="D189" s="656"/>
      <c r="E189" s="657" t="s">
        <v>46</v>
      </c>
      <c r="F189" s="658"/>
      <c r="G189" s="659"/>
      <c r="H189" s="660"/>
      <c r="I189" s="661"/>
      <c r="J189" s="661"/>
      <c r="K189" s="662"/>
      <c r="L189" s="662"/>
      <c r="M189" s="663"/>
      <c r="N189" s="211"/>
      <c r="O189" s="211"/>
      <c r="P189" s="211"/>
      <c r="Q189" s="211"/>
      <c r="R189" s="211"/>
      <c r="S189" s="416"/>
      <c r="T189" s="213"/>
      <c r="U189" s="214"/>
      <c r="V189" s="612"/>
      <c r="W189" s="291"/>
      <c r="X189" s="664"/>
      <c r="Y189" s="291"/>
      <c r="Z189" s="292"/>
      <c r="AA189" s="293"/>
      <c r="AB189" s="293"/>
      <c r="AC189" s="393"/>
      <c r="AD189" s="213"/>
      <c r="AE189" s="618"/>
      <c r="AF189" s="612"/>
      <c r="AG189" s="291"/>
      <c r="AH189" s="291"/>
      <c r="AI189" s="291"/>
      <c r="AJ189" s="292"/>
      <c r="AK189" s="293"/>
      <c r="AL189" s="293"/>
      <c r="AM189" s="293"/>
      <c r="AN189" s="665"/>
      <c r="HK189" s="2"/>
      <c r="HL189" s="2"/>
      <c r="HM189" s="2"/>
      <c r="HN189" s="2"/>
      <c r="HO189" s="2"/>
      <c r="HP189" s="2"/>
      <c r="HQ189" s="2"/>
      <c r="HR189" s="2"/>
      <c r="HS189" s="2"/>
    </row>
    <row r="190" spans="1:560" ht="89.25" x14ac:dyDescent="0.25">
      <c r="A190" s="666"/>
      <c r="B190" s="666" t="s">
        <v>397</v>
      </c>
      <c r="C190" s="667" t="s">
        <v>398</v>
      </c>
      <c r="D190" s="668" t="s">
        <v>399</v>
      </c>
      <c r="E190" s="668" t="s">
        <v>149</v>
      </c>
      <c r="F190" s="669" t="s">
        <v>400</v>
      </c>
      <c r="G190" s="670" t="s">
        <v>151</v>
      </c>
      <c r="H190" s="671"/>
      <c r="I190" s="252" t="s">
        <v>74</v>
      </c>
      <c r="J190" s="554">
        <v>3</v>
      </c>
      <c r="K190" s="672" t="s">
        <v>401</v>
      </c>
      <c r="L190" s="286" t="s">
        <v>402</v>
      </c>
      <c r="M190" s="554"/>
      <c r="N190" s="627">
        <v>22</v>
      </c>
      <c r="O190" s="627"/>
      <c r="P190" s="627"/>
      <c r="Q190" s="627"/>
      <c r="R190" s="627"/>
      <c r="S190" s="391"/>
      <c r="T190" s="231" t="s">
        <v>1276</v>
      </c>
      <c r="U190" s="232" t="s">
        <v>1276</v>
      </c>
      <c r="V190" s="612">
        <v>1</v>
      </c>
      <c r="W190" s="291" t="s">
        <v>57</v>
      </c>
      <c r="X190" s="291" t="s">
        <v>127</v>
      </c>
      <c r="Y190" s="291" t="s">
        <v>56</v>
      </c>
      <c r="Z190" s="292">
        <v>1</v>
      </c>
      <c r="AA190" s="293" t="s">
        <v>57</v>
      </c>
      <c r="AB190" s="293" t="s">
        <v>127</v>
      </c>
      <c r="AC190" s="393" t="s">
        <v>56</v>
      </c>
      <c r="AD190" s="231" t="s">
        <v>1276</v>
      </c>
      <c r="AE190" s="2663" t="s">
        <v>1276</v>
      </c>
      <c r="AF190" s="612">
        <v>1</v>
      </c>
      <c r="AG190" s="291" t="s">
        <v>57</v>
      </c>
      <c r="AH190" s="291" t="s">
        <v>67</v>
      </c>
      <c r="AI190" s="291" t="s">
        <v>237</v>
      </c>
      <c r="AJ190" s="333">
        <v>1</v>
      </c>
      <c r="AK190" s="293" t="s">
        <v>57</v>
      </c>
      <c r="AL190" s="293" t="s">
        <v>67</v>
      </c>
      <c r="AM190" s="293" t="s">
        <v>237</v>
      </c>
      <c r="AN190" s="237" t="s">
        <v>403</v>
      </c>
    </row>
    <row r="191" spans="1:560" ht="38.25" x14ac:dyDescent="0.25">
      <c r="A191" s="673"/>
      <c r="B191" s="674" t="s">
        <v>404</v>
      </c>
      <c r="C191" s="369" t="s">
        <v>405</v>
      </c>
      <c r="D191" s="675"/>
      <c r="E191" s="668" t="s">
        <v>149</v>
      </c>
      <c r="F191" s="670" t="s">
        <v>406</v>
      </c>
      <c r="G191" s="676" t="s">
        <v>51</v>
      </c>
      <c r="H191" s="677"/>
      <c r="I191" s="224" t="s">
        <v>74</v>
      </c>
      <c r="J191" s="364">
        <v>3</v>
      </c>
      <c r="K191" s="540" t="s">
        <v>407</v>
      </c>
      <c r="L191" s="227">
        <v>11</v>
      </c>
      <c r="M191" s="364"/>
      <c r="N191" s="570"/>
      <c r="O191" s="570"/>
      <c r="P191" s="754">
        <v>0</v>
      </c>
      <c r="Q191" s="754">
        <v>18</v>
      </c>
      <c r="R191" s="255"/>
      <c r="S191" s="391"/>
      <c r="T191" s="231" t="s">
        <v>1229</v>
      </c>
      <c r="U191" s="232" t="s">
        <v>1238</v>
      </c>
      <c r="V191" s="612">
        <v>1</v>
      </c>
      <c r="W191" s="291" t="s">
        <v>54</v>
      </c>
      <c r="X191" s="291" t="s">
        <v>55</v>
      </c>
      <c r="Y191" s="291" t="s">
        <v>76</v>
      </c>
      <c r="Z191" s="292">
        <v>1</v>
      </c>
      <c r="AA191" s="293" t="s">
        <v>57</v>
      </c>
      <c r="AB191" s="293" t="s">
        <v>55</v>
      </c>
      <c r="AC191" s="393" t="s">
        <v>76</v>
      </c>
      <c r="AD191" s="231" t="s">
        <v>1238</v>
      </c>
      <c r="AE191" s="2663" t="str">
        <f t="shared" ref="AE191" si="37">+AD191</f>
        <v>100% CT 1h30 Célène</v>
      </c>
      <c r="AF191" s="612">
        <v>1</v>
      </c>
      <c r="AG191" s="291" t="s">
        <v>57</v>
      </c>
      <c r="AH191" s="291" t="s">
        <v>55</v>
      </c>
      <c r="AI191" s="291" t="s">
        <v>76</v>
      </c>
      <c r="AJ191" s="333">
        <v>1</v>
      </c>
      <c r="AK191" s="293" t="s">
        <v>57</v>
      </c>
      <c r="AL191" s="293" t="s">
        <v>55</v>
      </c>
      <c r="AM191" s="293" t="s">
        <v>76</v>
      </c>
      <c r="AN191" s="237" t="s">
        <v>408</v>
      </c>
    </row>
    <row r="192" spans="1:560" ht="30.75" customHeight="1" x14ac:dyDescent="0.25">
      <c r="A192" s="309" t="s">
        <v>409</v>
      </c>
      <c r="B192" s="309" t="s">
        <v>410</v>
      </c>
      <c r="C192" s="310" t="s">
        <v>411</v>
      </c>
      <c r="D192" s="678"/>
      <c r="E192" s="679" t="s">
        <v>144</v>
      </c>
      <c r="F192" s="679"/>
      <c r="G192" s="680"/>
      <c r="H192" s="681"/>
      <c r="I192" s="682">
        <v>6</v>
      </c>
      <c r="J192" s="683" t="s">
        <v>145</v>
      </c>
      <c r="K192" s="683"/>
      <c r="L192" s="683"/>
      <c r="M192" s="684"/>
      <c r="N192" s="685"/>
      <c r="O192" s="685"/>
      <c r="P192" s="685"/>
      <c r="Q192" s="685"/>
      <c r="R192" s="685"/>
      <c r="S192" s="686"/>
      <c r="T192" s="317"/>
      <c r="U192" s="318"/>
      <c r="V192" s="687"/>
      <c r="W192" s="320"/>
      <c r="X192" s="688"/>
      <c r="Y192" s="651"/>
      <c r="Z192" s="688"/>
      <c r="AA192" s="688"/>
      <c r="AB192" s="688"/>
      <c r="AC192" s="652"/>
      <c r="AD192" s="317"/>
      <c r="AE192" s="325"/>
      <c r="AF192" s="651"/>
      <c r="AG192" s="688"/>
      <c r="AH192" s="688"/>
      <c r="AI192" s="688"/>
      <c r="AJ192" s="688"/>
      <c r="AK192" s="688"/>
      <c r="AL192" s="688"/>
      <c r="AM192" s="688"/>
      <c r="AN192" s="653"/>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row>
    <row r="193" spans="1:246" ht="102" x14ac:dyDescent="0.25">
      <c r="A193" s="666"/>
      <c r="B193" s="666" t="s">
        <v>412</v>
      </c>
      <c r="C193" s="667" t="s">
        <v>413</v>
      </c>
      <c r="D193" s="668"/>
      <c r="E193" s="668" t="s">
        <v>149</v>
      </c>
      <c r="F193" s="669" t="s">
        <v>414</v>
      </c>
      <c r="G193" s="670" t="s">
        <v>124</v>
      </c>
      <c r="H193" s="671"/>
      <c r="I193" s="252" t="s">
        <v>74</v>
      </c>
      <c r="J193" s="554">
        <v>3</v>
      </c>
      <c r="K193" s="672" t="s">
        <v>166</v>
      </c>
      <c r="L193" s="286" t="str">
        <f>"06"</f>
        <v>06</v>
      </c>
      <c r="M193" s="554"/>
      <c r="N193" s="627">
        <v>10</v>
      </c>
      <c r="O193" s="627"/>
      <c r="P193" s="627">
        <v>10</v>
      </c>
      <c r="Q193" s="627"/>
      <c r="R193" s="627"/>
      <c r="S193" s="391"/>
      <c r="T193" s="231" t="s">
        <v>1229</v>
      </c>
      <c r="U193" s="232" t="s">
        <v>415</v>
      </c>
      <c r="V193" s="612">
        <v>1</v>
      </c>
      <c r="W193" s="291" t="s">
        <v>54</v>
      </c>
      <c r="X193" s="291" t="s">
        <v>140</v>
      </c>
      <c r="Y193" s="291"/>
      <c r="Z193" s="292">
        <v>1</v>
      </c>
      <c r="AA193" s="293" t="s">
        <v>57</v>
      </c>
      <c r="AB193" s="293" t="s">
        <v>67</v>
      </c>
      <c r="AC193" s="393" t="s">
        <v>69</v>
      </c>
      <c r="AD193" s="231" t="s">
        <v>1270</v>
      </c>
      <c r="AE193" s="2663" t="str">
        <f>+AD193</f>
        <v>100 % CT Ecrit - Sujet et copies sur CELENE 1h</v>
      </c>
      <c r="AF193" s="612">
        <v>1</v>
      </c>
      <c r="AG193" s="291" t="s">
        <v>57</v>
      </c>
      <c r="AH193" s="291" t="s">
        <v>67</v>
      </c>
      <c r="AI193" s="291" t="s">
        <v>69</v>
      </c>
      <c r="AJ193" s="333">
        <v>1</v>
      </c>
      <c r="AK193" s="293" t="s">
        <v>57</v>
      </c>
      <c r="AL193" s="293" t="s">
        <v>67</v>
      </c>
      <c r="AM193" s="293" t="s">
        <v>69</v>
      </c>
      <c r="AN193" s="237" t="s">
        <v>416</v>
      </c>
    </row>
    <row r="194" spans="1:246" s="201" customFormat="1" ht="75" customHeight="1" x14ac:dyDescent="0.2">
      <c r="A194" s="689" t="s">
        <v>417</v>
      </c>
      <c r="B194" s="690" t="s">
        <v>418</v>
      </c>
      <c r="C194" s="691" t="s">
        <v>419</v>
      </c>
      <c r="D194" s="675" t="s">
        <v>417</v>
      </c>
      <c r="E194" s="668" t="s">
        <v>149</v>
      </c>
      <c r="F194" s="670" t="s">
        <v>414</v>
      </c>
      <c r="G194" s="670" t="s">
        <v>124</v>
      </c>
      <c r="H194" s="671" t="s">
        <v>417</v>
      </c>
      <c r="I194" s="692" t="s">
        <v>74</v>
      </c>
      <c r="J194" s="693">
        <v>3</v>
      </c>
      <c r="K194" s="694" t="s">
        <v>420</v>
      </c>
      <c r="L194" s="694">
        <v>11</v>
      </c>
      <c r="M194" s="693" t="s">
        <v>417</v>
      </c>
      <c r="N194" s="695">
        <v>12</v>
      </c>
      <c r="O194" s="695"/>
      <c r="P194" s="695">
        <v>12</v>
      </c>
      <c r="Q194" s="695"/>
      <c r="R194" s="695"/>
      <c r="S194" s="696" t="s">
        <v>417</v>
      </c>
      <c r="T194" s="231" t="s">
        <v>1267</v>
      </c>
      <c r="U194" s="232" t="s">
        <v>1268</v>
      </c>
      <c r="V194" s="612">
        <v>1</v>
      </c>
      <c r="W194" s="291" t="s">
        <v>54</v>
      </c>
      <c r="X194" s="697" t="s">
        <v>140</v>
      </c>
      <c r="Y194" s="2643" t="s">
        <v>421</v>
      </c>
      <c r="Z194" s="292">
        <v>1</v>
      </c>
      <c r="AA194" s="293" t="s">
        <v>57</v>
      </c>
      <c r="AB194" s="2644" t="s">
        <v>1269</v>
      </c>
      <c r="AC194" s="699" t="s">
        <v>69</v>
      </c>
      <c r="AD194" s="231" t="s">
        <v>1271</v>
      </c>
      <c r="AE194" s="2663" t="str">
        <f>+AD194</f>
        <v>100 % CT écrit durée limitée (1h) sur CELENE</v>
      </c>
      <c r="AF194" s="612">
        <v>1</v>
      </c>
      <c r="AG194" s="700" t="s">
        <v>57</v>
      </c>
      <c r="AH194" s="700" t="s">
        <v>55</v>
      </c>
      <c r="AI194" s="700" t="s">
        <v>76</v>
      </c>
      <c r="AJ194" s="292">
        <v>1</v>
      </c>
      <c r="AK194" s="701" t="s">
        <v>57</v>
      </c>
      <c r="AL194" s="701" t="s">
        <v>55</v>
      </c>
      <c r="AM194" s="701" t="s">
        <v>76</v>
      </c>
      <c r="AN194" s="702" t="s">
        <v>422</v>
      </c>
    </row>
    <row r="195" spans="1:246" ht="30.75" customHeight="1" x14ac:dyDescent="0.25">
      <c r="A195" s="703" t="s">
        <v>423</v>
      </c>
      <c r="B195" s="703" t="s">
        <v>424</v>
      </c>
      <c r="C195" s="704" t="s">
        <v>425</v>
      </c>
      <c r="D195" s="678"/>
      <c r="E195" s="679" t="s">
        <v>144</v>
      </c>
      <c r="F195" s="679"/>
      <c r="G195" s="680"/>
      <c r="H195" s="681"/>
      <c r="I195" s="682">
        <v>6</v>
      </c>
      <c r="J195" s="683" t="s">
        <v>145</v>
      </c>
      <c r="K195" s="683"/>
      <c r="L195" s="683"/>
      <c r="M195" s="684"/>
      <c r="N195" s="685"/>
      <c r="O195" s="685"/>
      <c r="P195" s="685"/>
      <c r="Q195" s="685"/>
      <c r="R195" s="685"/>
      <c r="S195" s="686"/>
      <c r="T195" s="317"/>
      <c r="U195" s="318"/>
      <c r="V195" s="687"/>
      <c r="W195" s="320"/>
      <c r="X195" s="688"/>
      <c r="Y195" s="651"/>
      <c r="Z195" s="688"/>
      <c r="AA195" s="688"/>
      <c r="AB195" s="688"/>
      <c r="AC195" s="652"/>
      <c r="AD195" s="317"/>
      <c r="AE195" s="325"/>
      <c r="AF195" s="651"/>
      <c r="AG195" s="688"/>
      <c r="AH195" s="688"/>
      <c r="AI195" s="688"/>
      <c r="AJ195" s="688"/>
      <c r="AK195" s="688"/>
      <c r="AL195" s="688"/>
      <c r="AM195" s="688"/>
      <c r="AN195" s="653"/>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row>
    <row r="196" spans="1:246" ht="30" customHeight="1" x14ac:dyDescent="0.25">
      <c r="A196" s="654" t="s">
        <v>426</v>
      </c>
      <c r="B196" s="654" t="s">
        <v>427</v>
      </c>
      <c r="C196" s="655" t="s">
        <v>428</v>
      </c>
      <c r="D196" s="656"/>
      <c r="E196" s="657" t="s">
        <v>46</v>
      </c>
      <c r="F196" s="658"/>
      <c r="G196" s="659"/>
      <c r="H196" s="660"/>
      <c r="I196" s="661"/>
      <c r="J196" s="661"/>
      <c r="K196" s="662"/>
      <c r="L196" s="662"/>
      <c r="M196" s="663"/>
      <c r="N196" s="211"/>
      <c r="O196" s="211"/>
      <c r="P196" s="211"/>
      <c r="Q196" s="211"/>
      <c r="R196" s="211"/>
      <c r="S196" s="416"/>
      <c r="T196" s="213"/>
      <c r="U196" s="214"/>
      <c r="V196" s="705"/>
      <c r="W196" s="211"/>
      <c r="X196" s="211"/>
      <c r="Y196" s="211"/>
      <c r="Z196" s="211"/>
      <c r="AA196" s="211"/>
      <c r="AB196" s="211"/>
      <c r="AC196" s="416"/>
      <c r="AD196" s="213"/>
      <c r="AE196" s="214"/>
      <c r="AF196" s="705"/>
      <c r="AG196" s="211"/>
      <c r="AH196" s="211"/>
      <c r="AI196" s="211"/>
      <c r="AJ196" s="211"/>
      <c r="AK196" s="211"/>
      <c r="AL196" s="211"/>
      <c r="AM196" s="211"/>
      <c r="AN196" s="211"/>
      <c r="HK196" s="2"/>
      <c r="HL196" s="2"/>
      <c r="HM196" s="2"/>
      <c r="HN196" s="2"/>
      <c r="HO196" s="2"/>
      <c r="HP196" s="2"/>
      <c r="HQ196" s="2"/>
      <c r="HR196" s="2"/>
      <c r="HS196" s="2"/>
    </row>
    <row r="197" spans="1:246" ht="89.25" x14ac:dyDescent="0.25">
      <c r="A197" s="666"/>
      <c r="B197" s="666" t="s">
        <v>397</v>
      </c>
      <c r="C197" s="667" t="s">
        <v>398</v>
      </c>
      <c r="D197" s="668" t="str">
        <f>IF(D190="","",D190)</f>
        <v>LOL5H7E</v>
      </c>
      <c r="E197" s="668" t="str">
        <f>IF(E190="","",E190)</f>
        <v>UE spécialisation</v>
      </c>
      <c r="F197" s="669" t="str">
        <f>IF(F190="","",F190)</f>
        <v>L2 SDL parc. MEF FLM-FLE et LSF,  L3 SDL parc. MEF FLM, L2 LLCER  et LEA parc. MEF FLM-FLE et MEEF 1er degré, L3 LLCER  et LEA parc. MEEF 1er degré</v>
      </c>
      <c r="G197" s="670" t="str">
        <f>IF(G190="","",G190)</f>
        <v>INSPE</v>
      </c>
      <c r="H197" s="671" t="str">
        <f>IF(H190="","",H190)</f>
        <v/>
      </c>
      <c r="I197" s="252" t="s">
        <v>74</v>
      </c>
      <c r="J197" s="554">
        <v>3</v>
      </c>
      <c r="K197" s="672" t="str">
        <f t="shared" ref="K197:AN197" si="38">IF(K190="","",K190)</f>
        <v>DOYEN Anne-Lise</v>
      </c>
      <c r="L197" s="286" t="str">
        <f t="shared" si="38"/>
        <v>16 et 70</v>
      </c>
      <c r="M197" s="554" t="str">
        <f t="shared" si="38"/>
        <v/>
      </c>
      <c r="N197" s="627">
        <f t="shared" si="38"/>
        <v>22</v>
      </c>
      <c r="O197" s="627"/>
      <c r="P197" s="627" t="str">
        <f t="shared" si="38"/>
        <v/>
      </c>
      <c r="Q197" s="627"/>
      <c r="R197" s="627"/>
      <c r="S197" s="391" t="str">
        <f t="shared" si="38"/>
        <v/>
      </c>
      <c r="T197" s="859" t="str">
        <f t="shared" si="38"/>
        <v>100% CT DM / dépôt copie sur CELENE / devoir-pdf</v>
      </c>
      <c r="U197" s="2646" t="str">
        <f t="shared" si="38"/>
        <v>100% CT DM / dépôt copie sur CELENE / devoir-pdf</v>
      </c>
      <c r="V197" s="612">
        <f t="shared" si="38"/>
        <v>1</v>
      </c>
      <c r="W197" s="291" t="str">
        <f t="shared" si="38"/>
        <v>CT</v>
      </c>
      <c r="X197" s="291" t="str">
        <f t="shared" si="38"/>
        <v>Ecrit</v>
      </c>
      <c r="Y197" s="291" t="str">
        <f t="shared" si="38"/>
        <v>1h00</v>
      </c>
      <c r="Z197" s="292">
        <f t="shared" si="38"/>
        <v>1</v>
      </c>
      <c r="AA197" s="293" t="str">
        <f t="shared" si="38"/>
        <v>CT</v>
      </c>
      <c r="AB197" s="293" t="str">
        <f t="shared" si="38"/>
        <v>Ecrit</v>
      </c>
      <c r="AC197" s="393" t="str">
        <f t="shared" si="38"/>
        <v>1h00</v>
      </c>
      <c r="AD197" s="231" t="str">
        <f t="shared" si="38"/>
        <v>100% CT DM / dépôt copie sur CELENE / devoir-pdf</v>
      </c>
      <c r="AE197" s="2663" t="str">
        <f t="shared" si="38"/>
        <v>100% CT DM / dépôt copie sur CELENE / devoir-pdf</v>
      </c>
      <c r="AF197" s="612">
        <f t="shared" si="38"/>
        <v>1</v>
      </c>
      <c r="AG197" s="291" t="str">
        <f t="shared" si="38"/>
        <v>CT</v>
      </c>
      <c r="AH197" s="291" t="str">
        <f t="shared" si="38"/>
        <v>oral</v>
      </c>
      <c r="AI197" s="291" t="str">
        <f t="shared" si="38"/>
        <v>20 min</v>
      </c>
      <c r="AJ197" s="333">
        <f t="shared" si="38"/>
        <v>1</v>
      </c>
      <c r="AK197" s="293" t="str">
        <f t="shared" si="38"/>
        <v>CT</v>
      </c>
      <c r="AL197" s="293" t="str">
        <f t="shared" si="38"/>
        <v>oral</v>
      </c>
      <c r="AM197" s="293" t="str">
        <f t="shared" si="38"/>
        <v>20 min</v>
      </c>
      <c r="AN197" s="237" t="str">
        <f t="shared" si="38"/>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row>
    <row r="198" spans="1:246" ht="100.5" customHeight="1" x14ac:dyDescent="0.25">
      <c r="A198" s="689"/>
      <c r="B198" s="706" t="s">
        <v>429</v>
      </c>
      <c r="C198" s="707" t="s">
        <v>430</v>
      </c>
      <c r="D198" s="675"/>
      <c r="E198" s="668" t="s">
        <v>149</v>
      </c>
      <c r="F198" s="670" t="s">
        <v>431</v>
      </c>
      <c r="G198" s="670" t="s">
        <v>180</v>
      </c>
      <c r="H198" s="671"/>
      <c r="I198" s="252" t="s">
        <v>74</v>
      </c>
      <c r="J198" s="554">
        <v>3</v>
      </c>
      <c r="K198" s="254" t="s">
        <v>432</v>
      </c>
      <c r="L198" s="254">
        <v>71</v>
      </c>
      <c r="M198" s="554"/>
      <c r="N198" s="570"/>
      <c r="O198" s="570"/>
      <c r="P198" s="570">
        <v>24</v>
      </c>
      <c r="Q198" s="570"/>
      <c r="R198" s="570"/>
      <c r="S198" s="391"/>
      <c r="T198" s="859" t="s">
        <v>1286</v>
      </c>
      <c r="U198" s="2646" t="s">
        <v>1287</v>
      </c>
      <c r="V198" s="612">
        <v>1</v>
      </c>
      <c r="W198" s="291" t="s">
        <v>54</v>
      </c>
      <c r="X198" s="291"/>
      <c r="Y198" s="291"/>
      <c r="Z198" s="292">
        <v>1</v>
      </c>
      <c r="AA198" s="293" t="s">
        <v>57</v>
      </c>
      <c r="AB198" s="293" t="s">
        <v>128</v>
      </c>
      <c r="AC198" s="393" t="s">
        <v>182</v>
      </c>
      <c r="AD198" s="231" t="s">
        <v>1288</v>
      </c>
      <c r="AE198" s="2663" t="str">
        <f>+AD198</f>
        <v>Test en ligne</v>
      </c>
      <c r="AF198" s="612">
        <v>1</v>
      </c>
      <c r="AG198" s="291" t="s">
        <v>57</v>
      </c>
      <c r="AH198" s="291" t="s">
        <v>128</v>
      </c>
      <c r="AI198" s="291" t="s">
        <v>182</v>
      </c>
      <c r="AJ198" s="333">
        <v>1</v>
      </c>
      <c r="AK198" s="293" t="s">
        <v>57</v>
      </c>
      <c r="AL198" s="293" t="s">
        <v>128</v>
      </c>
      <c r="AM198" s="293" t="s">
        <v>182</v>
      </c>
      <c r="AN198" s="237" t="s">
        <v>433</v>
      </c>
    </row>
    <row r="199" spans="1:246" ht="30.75" customHeight="1" x14ac:dyDescent="0.25">
      <c r="A199" s="309" t="s">
        <v>434</v>
      </c>
      <c r="B199" s="309" t="s">
        <v>435</v>
      </c>
      <c r="C199" s="310" t="s">
        <v>436</v>
      </c>
      <c r="D199" s="678"/>
      <c r="E199" s="679" t="s">
        <v>144</v>
      </c>
      <c r="F199" s="679"/>
      <c r="G199" s="680"/>
      <c r="H199" s="681"/>
      <c r="I199" s="682">
        <v>6</v>
      </c>
      <c r="J199" s="683" t="s">
        <v>145</v>
      </c>
      <c r="K199" s="683"/>
      <c r="L199" s="683"/>
      <c r="M199" s="684"/>
      <c r="N199" s="685"/>
      <c r="O199" s="685"/>
      <c r="P199" s="685"/>
      <c r="Q199" s="685"/>
      <c r="R199" s="685"/>
      <c r="S199" s="686"/>
      <c r="T199" s="317"/>
      <c r="U199" s="318"/>
      <c r="V199" s="708"/>
      <c r="W199" s="320"/>
      <c r="X199" s="709"/>
      <c r="Y199" s="710"/>
      <c r="Z199" s="709"/>
      <c r="AA199" s="709"/>
      <c r="AB199" s="709"/>
      <c r="AC199" s="711"/>
      <c r="AD199" s="324"/>
      <c r="AE199" s="325"/>
      <c r="AF199" s="710"/>
      <c r="AG199" s="709"/>
      <c r="AH199" s="709"/>
      <c r="AI199" s="709"/>
      <c r="AJ199" s="709"/>
      <c r="AK199" s="709"/>
      <c r="AL199" s="709"/>
      <c r="AM199" s="709"/>
      <c r="AN199" s="71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row>
    <row r="200" spans="1:246" ht="27" customHeight="1" x14ac:dyDescent="0.25">
      <c r="A200" s="713" t="s">
        <v>437</v>
      </c>
      <c r="B200" s="713" t="s">
        <v>438</v>
      </c>
      <c r="C200" s="714" t="s">
        <v>439</v>
      </c>
      <c r="D200" s="715"/>
      <c r="E200" s="716" t="s">
        <v>46</v>
      </c>
      <c r="F200" s="717"/>
      <c r="G200" s="715" t="s">
        <v>51</v>
      </c>
      <c r="H200" s="718"/>
      <c r="I200" s="719"/>
      <c r="J200" s="719"/>
      <c r="K200" s="720"/>
      <c r="L200" s="720"/>
      <c r="M200" s="721"/>
      <c r="N200" s="211"/>
      <c r="O200" s="211"/>
      <c r="P200" s="211"/>
      <c r="Q200" s="211"/>
      <c r="R200" s="211"/>
      <c r="S200" s="722"/>
      <c r="T200" s="213"/>
      <c r="U200" s="214"/>
      <c r="V200" s="723"/>
      <c r="W200" s="211"/>
      <c r="X200" s="211"/>
      <c r="Y200" s="211"/>
      <c r="Z200" s="211"/>
      <c r="AA200" s="211"/>
      <c r="AB200" s="211"/>
      <c r="AC200" s="722"/>
      <c r="AD200" s="213"/>
      <c r="AE200" s="214"/>
      <c r="AF200" s="723"/>
      <c r="AG200" s="211"/>
      <c r="AH200" s="211"/>
      <c r="AI200" s="211"/>
      <c r="AJ200" s="211"/>
      <c r="AK200" s="211"/>
      <c r="AL200" s="211"/>
      <c r="AM200" s="211"/>
      <c r="AN200" s="211"/>
      <c r="HK200" s="2"/>
      <c r="HL200" s="2"/>
      <c r="HM200" s="2"/>
      <c r="HN200" s="2"/>
      <c r="HO200" s="2"/>
      <c r="HP200" s="2"/>
      <c r="HQ200" s="2"/>
      <c r="HR200" s="2"/>
      <c r="HS200" s="2"/>
    </row>
    <row r="201" spans="1:246" ht="40.5" customHeight="1" x14ac:dyDescent="0.25">
      <c r="A201" s="724"/>
      <c r="B201" s="725" t="s">
        <v>440</v>
      </c>
      <c r="C201" s="726" t="s">
        <v>441</v>
      </c>
      <c r="D201" s="727"/>
      <c r="E201" s="728" t="s">
        <v>149</v>
      </c>
      <c r="F201" s="729" t="s">
        <v>442</v>
      </c>
      <c r="G201" s="729" t="s">
        <v>51</v>
      </c>
      <c r="H201" s="730"/>
      <c r="I201" s="252" t="s">
        <v>74</v>
      </c>
      <c r="J201" s="693">
        <v>3</v>
      </c>
      <c r="K201" s="254" t="s">
        <v>190</v>
      </c>
      <c r="L201" s="254">
        <v>11</v>
      </c>
      <c r="M201" s="693"/>
      <c r="N201" s="570"/>
      <c r="O201" s="570"/>
      <c r="P201" s="570">
        <v>18</v>
      </c>
      <c r="Q201" s="570"/>
      <c r="R201" s="570"/>
      <c r="S201" s="696"/>
      <c r="T201" s="231" t="s">
        <v>1229</v>
      </c>
      <c r="U201" s="232" t="s">
        <v>1240</v>
      </c>
      <c r="V201" s="731">
        <v>1</v>
      </c>
      <c r="W201" s="291" t="s">
        <v>54</v>
      </c>
      <c r="X201" s="291" t="s">
        <v>55</v>
      </c>
      <c r="Y201" s="291" t="s">
        <v>76</v>
      </c>
      <c r="Z201" s="292">
        <v>1</v>
      </c>
      <c r="AA201" s="293" t="s">
        <v>57</v>
      </c>
      <c r="AB201" s="293" t="s">
        <v>55</v>
      </c>
      <c r="AC201" s="732" t="s">
        <v>76</v>
      </c>
      <c r="AD201" s="733" t="s">
        <v>1235</v>
      </c>
      <c r="AE201" s="2663" t="str">
        <f>+AD201</f>
        <v>100% CT Dossier</v>
      </c>
      <c r="AF201" s="731">
        <v>1</v>
      </c>
      <c r="AG201" s="291" t="s">
        <v>57</v>
      </c>
      <c r="AH201" s="291" t="s">
        <v>55</v>
      </c>
      <c r="AI201" s="291" t="s">
        <v>76</v>
      </c>
      <c r="AJ201" s="333">
        <v>1</v>
      </c>
      <c r="AK201" s="293" t="s">
        <v>57</v>
      </c>
      <c r="AL201" s="293" t="s">
        <v>55</v>
      </c>
      <c r="AM201" s="293" t="s">
        <v>76</v>
      </c>
      <c r="AN201" s="237" t="s">
        <v>443</v>
      </c>
    </row>
    <row r="202" spans="1:246" ht="28.5" customHeight="1" x14ac:dyDescent="0.25">
      <c r="A202" s="734" t="s">
        <v>444</v>
      </c>
      <c r="B202" s="202" t="s">
        <v>445</v>
      </c>
      <c r="C202" s="203" t="s">
        <v>446</v>
      </c>
      <c r="D202" s="715"/>
      <c r="E202" s="716" t="s">
        <v>118</v>
      </c>
      <c r="F202" s="717"/>
      <c r="G202" s="715" t="s">
        <v>51</v>
      </c>
      <c r="H202" s="718" t="s">
        <v>207</v>
      </c>
      <c r="I202" s="719">
        <v>3</v>
      </c>
      <c r="J202" s="719">
        <v>3</v>
      </c>
      <c r="K202" s="720"/>
      <c r="L202" s="720"/>
      <c r="M202" s="721"/>
      <c r="N202" s="211"/>
      <c r="O202" s="211"/>
      <c r="P202" s="211"/>
      <c r="Q202" s="211"/>
      <c r="R202" s="211"/>
      <c r="S202" s="722"/>
      <c r="T202" s="213"/>
      <c r="U202" s="214"/>
      <c r="V202" s="723"/>
      <c r="W202" s="211"/>
      <c r="X202" s="211"/>
      <c r="Y202" s="211"/>
      <c r="Z202" s="211"/>
      <c r="AA202" s="211"/>
      <c r="AB202" s="211"/>
      <c r="AC202" s="722"/>
      <c r="AD202" s="213"/>
      <c r="AE202" s="214"/>
      <c r="AF202" s="723"/>
      <c r="AG202" s="211"/>
      <c r="AH202" s="211"/>
      <c r="AI202" s="211"/>
      <c r="AJ202" s="211"/>
      <c r="AK202" s="211"/>
      <c r="AL202" s="211"/>
      <c r="AM202" s="211"/>
      <c r="AN202" s="211"/>
      <c r="HK202" s="2"/>
      <c r="HL202" s="2"/>
      <c r="HM202" s="2"/>
      <c r="HN202" s="2"/>
      <c r="HO202" s="2"/>
      <c r="HP202" s="2"/>
      <c r="HQ202" s="2"/>
      <c r="HR202" s="2"/>
      <c r="HS202" s="2"/>
    </row>
    <row r="203" spans="1:246" ht="40.5" customHeight="1" x14ac:dyDescent="0.25">
      <c r="A203" s="724"/>
      <c r="B203" s="725" t="s">
        <v>447</v>
      </c>
      <c r="C203" s="726" t="s">
        <v>448</v>
      </c>
      <c r="D203" s="727"/>
      <c r="E203" s="728" t="s">
        <v>149</v>
      </c>
      <c r="F203" s="729" t="s">
        <v>449</v>
      </c>
      <c r="G203" s="729" t="s">
        <v>51</v>
      </c>
      <c r="H203" s="730"/>
      <c r="I203" s="252" t="s">
        <v>74</v>
      </c>
      <c r="J203" s="693">
        <v>3</v>
      </c>
      <c r="K203" s="254" t="s">
        <v>125</v>
      </c>
      <c r="L203" s="254">
        <v>12</v>
      </c>
      <c r="M203" s="693"/>
      <c r="N203" s="570"/>
      <c r="O203" s="570"/>
      <c r="P203" s="570">
        <v>18</v>
      </c>
      <c r="Q203" s="570"/>
      <c r="R203" s="570"/>
      <c r="S203" s="696"/>
      <c r="T203" s="231" t="s">
        <v>1257</v>
      </c>
      <c r="U203" s="232" t="s">
        <v>1258</v>
      </c>
      <c r="V203" s="731">
        <v>1</v>
      </c>
      <c r="W203" s="291" t="s">
        <v>54</v>
      </c>
      <c r="X203" s="291" t="s">
        <v>55</v>
      </c>
      <c r="Y203" s="291"/>
      <c r="Z203" s="292">
        <v>1</v>
      </c>
      <c r="AA203" s="293" t="s">
        <v>57</v>
      </c>
      <c r="AB203" s="293" t="s">
        <v>55</v>
      </c>
      <c r="AC203" s="732" t="s">
        <v>76</v>
      </c>
      <c r="AD203" s="733" t="s">
        <v>1258</v>
      </c>
      <c r="AE203" s="2663" t="str">
        <f>+AD203</f>
        <v>100 % CT écrit 1h</v>
      </c>
      <c r="AF203" s="731">
        <v>1</v>
      </c>
      <c r="AG203" s="291" t="s">
        <v>57</v>
      </c>
      <c r="AH203" s="291" t="s">
        <v>55</v>
      </c>
      <c r="AI203" s="291" t="s">
        <v>76</v>
      </c>
      <c r="AJ203" s="333">
        <v>1</v>
      </c>
      <c r="AK203" s="293" t="s">
        <v>57</v>
      </c>
      <c r="AL203" s="293" t="s">
        <v>55</v>
      </c>
      <c r="AM203" s="293" t="s">
        <v>76</v>
      </c>
      <c r="AN203" s="237"/>
    </row>
    <row r="204" spans="1:246" ht="40.5" customHeight="1" x14ac:dyDescent="0.25">
      <c r="A204" s="724"/>
      <c r="B204" s="725" t="s">
        <v>450</v>
      </c>
      <c r="C204" s="726" t="s">
        <v>451</v>
      </c>
      <c r="D204" s="727" t="s">
        <v>452</v>
      </c>
      <c r="E204" s="728" t="s">
        <v>149</v>
      </c>
      <c r="F204" s="729" t="s">
        <v>449</v>
      </c>
      <c r="G204" s="729" t="s">
        <v>51</v>
      </c>
      <c r="H204" s="730"/>
      <c r="I204" s="252" t="s">
        <v>74</v>
      </c>
      <c r="J204" s="693">
        <v>3</v>
      </c>
      <c r="K204" s="254" t="s">
        <v>453</v>
      </c>
      <c r="L204" s="254">
        <v>14</v>
      </c>
      <c r="M204" s="693"/>
      <c r="N204" s="570"/>
      <c r="O204" s="570"/>
      <c r="P204" s="570">
        <v>18</v>
      </c>
      <c r="Q204" s="570"/>
      <c r="R204" s="570"/>
      <c r="S204" s="696"/>
      <c r="T204" s="231" t="s">
        <v>1256</v>
      </c>
      <c r="U204" s="232" t="s">
        <v>1256</v>
      </c>
      <c r="V204" s="731">
        <v>1</v>
      </c>
      <c r="W204" s="291" t="s">
        <v>54</v>
      </c>
      <c r="X204" s="291" t="s">
        <v>454</v>
      </c>
      <c r="Y204" s="291"/>
      <c r="Z204" s="292">
        <v>1</v>
      </c>
      <c r="AA204" s="293" t="s">
        <v>57</v>
      </c>
      <c r="AB204" s="293" t="s">
        <v>55</v>
      </c>
      <c r="AC204" s="732" t="s">
        <v>76</v>
      </c>
      <c r="AD204" s="733" t="s">
        <v>1256</v>
      </c>
      <c r="AE204" s="2663" t="str">
        <f t="shared" ref="AE204:AE206" si="39">+AD204</f>
        <v>100 % CT écrit sur CELENE 1h30</v>
      </c>
      <c r="AF204" s="731">
        <v>1</v>
      </c>
      <c r="AG204" s="291" t="s">
        <v>57</v>
      </c>
      <c r="AH204" s="291" t="s">
        <v>55</v>
      </c>
      <c r="AI204" s="291" t="s">
        <v>76</v>
      </c>
      <c r="AJ204" s="333">
        <v>1</v>
      </c>
      <c r="AK204" s="293" t="s">
        <v>57</v>
      </c>
      <c r="AL204" s="293" t="s">
        <v>55</v>
      </c>
      <c r="AM204" s="293" t="s">
        <v>76</v>
      </c>
      <c r="AN204" s="237"/>
    </row>
    <row r="205" spans="1:246" s="745" customFormat="1" ht="60.75" customHeight="1" x14ac:dyDescent="0.2">
      <c r="A205" s="735"/>
      <c r="B205" s="736" t="s">
        <v>455</v>
      </c>
      <c r="C205" s="737" t="s">
        <v>456</v>
      </c>
      <c r="D205" s="727"/>
      <c r="E205" s="727" t="s">
        <v>149</v>
      </c>
      <c r="F205" s="738" t="s">
        <v>449</v>
      </c>
      <c r="G205" s="738" t="s">
        <v>51</v>
      </c>
      <c r="H205" s="739"/>
      <c r="I205" s="252" t="s">
        <v>74</v>
      </c>
      <c r="J205" s="693">
        <v>3</v>
      </c>
      <c r="K205" s="254" t="s">
        <v>457</v>
      </c>
      <c r="L205" s="254">
        <v>15</v>
      </c>
      <c r="M205" s="693"/>
      <c r="N205" s="672"/>
      <c r="O205" s="672"/>
      <c r="P205" s="255">
        <v>18</v>
      </c>
      <c r="Q205" s="255"/>
      <c r="R205" s="255"/>
      <c r="S205" s="740"/>
      <c r="T205" s="231" t="s">
        <v>1259</v>
      </c>
      <c r="U205" s="232" t="s">
        <v>1259</v>
      </c>
      <c r="V205" s="741">
        <v>1</v>
      </c>
      <c r="W205" s="331" t="s">
        <v>57</v>
      </c>
      <c r="X205" s="331" t="s">
        <v>55</v>
      </c>
      <c r="Y205" s="2638" t="s">
        <v>56</v>
      </c>
      <c r="Z205" s="2639">
        <v>1</v>
      </c>
      <c r="AA205" s="2640" t="s">
        <v>57</v>
      </c>
      <c r="AB205" s="2640" t="s">
        <v>55</v>
      </c>
      <c r="AC205" s="2638" t="s">
        <v>56</v>
      </c>
      <c r="AD205" s="733" t="s">
        <v>1259</v>
      </c>
      <c r="AE205" s="2663" t="str">
        <f t="shared" si="39"/>
        <v>100 % CT écrit à déposer sur CELENE 30 min</v>
      </c>
      <c r="AF205" s="741">
        <v>1</v>
      </c>
      <c r="AG205" s="331" t="s">
        <v>57</v>
      </c>
      <c r="AH205" s="331" t="s">
        <v>55</v>
      </c>
      <c r="AI205" s="697" t="s">
        <v>56</v>
      </c>
      <c r="AJ205" s="744">
        <v>1</v>
      </c>
      <c r="AK205" s="743" t="s">
        <v>57</v>
      </c>
      <c r="AL205" s="743" t="s">
        <v>55</v>
      </c>
      <c r="AM205" s="697" t="s">
        <v>56</v>
      </c>
      <c r="AN205" s="258"/>
    </row>
    <row r="206" spans="1:246" s="762" customFormat="1" ht="25.5" x14ac:dyDescent="0.2">
      <c r="A206" s="746"/>
      <c r="B206" s="747" t="s">
        <v>458</v>
      </c>
      <c r="C206" s="748" t="s">
        <v>459</v>
      </c>
      <c r="D206" s="749"/>
      <c r="E206" s="749" t="s">
        <v>149</v>
      </c>
      <c r="F206" s="750" t="s">
        <v>449</v>
      </c>
      <c r="G206" s="750" t="s">
        <v>51</v>
      </c>
      <c r="H206" s="751"/>
      <c r="I206" s="752" t="s">
        <v>74</v>
      </c>
      <c r="J206" s="753">
        <v>3</v>
      </c>
      <c r="K206" s="555" t="s">
        <v>460</v>
      </c>
      <c r="L206" s="555">
        <v>15</v>
      </c>
      <c r="M206" s="753"/>
      <c r="N206" s="244"/>
      <c r="O206" s="244"/>
      <c r="P206" s="754">
        <v>18</v>
      </c>
      <c r="Q206" s="754"/>
      <c r="R206" s="754"/>
      <c r="S206" s="755"/>
      <c r="T206" s="231" t="s">
        <v>1260</v>
      </c>
      <c r="U206" s="232" t="s">
        <v>1260</v>
      </c>
      <c r="V206" s="756">
        <v>1</v>
      </c>
      <c r="W206" s="757" t="s">
        <v>57</v>
      </c>
      <c r="X206" s="757" t="s">
        <v>55</v>
      </c>
      <c r="Y206" s="2638" t="s">
        <v>1261</v>
      </c>
      <c r="Z206" s="2641">
        <v>1</v>
      </c>
      <c r="AA206" s="2642" t="s">
        <v>57</v>
      </c>
      <c r="AB206" s="2642" t="s">
        <v>55</v>
      </c>
      <c r="AC206" s="2638" t="s">
        <v>1261</v>
      </c>
      <c r="AD206" s="733" t="s">
        <v>1260</v>
      </c>
      <c r="AE206" s="2663" t="str">
        <f t="shared" si="39"/>
        <v>100 % CT oral en vision 20 min</v>
      </c>
      <c r="AF206" s="756">
        <v>1</v>
      </c>
      <c r="AG206" s="757" t="s">
        <v>57</v>
      </c>
      <c r="AH206" s="757" t="s">
        <v>55</v>
      </c>
      <c r="AI206" s="757" t="s">
        <v>76</v>
      </c>
      <c r="AJ206" s="760">
        <v>1</v>
      </c>
      <c r="AK206" s="759" t="s">
        <v>57</v>
      </c>
      <c r="AL206" s="759" t="s">
        <v>55</v>
      </c>
      <c r="AM206" s="759" t="s">
        <v>76</v>
      </c>
      <c r="AN206" s="761"/>
    </row>
    <row r="207" spans="1:246" ht="30.75" customHeight="1" x14ac:dyDescent="0.25">
      <c r="A207" s="309" t="s">
        <v>461</v>
      </c>
      <c r="B207" s="309" t="s">
        <v>462</v>
      </c>
      <c r="C207" s="310" t="s">
        <v>199</v>
      </c>
      <c r="D207" s="763"/>
      <c r="E207" s="764" t="s">
        <v>144</v>
      </c>
      <c r="F207" s="764"/>
      <c r="G207" s="765"/>
      <c r="H207" s="766"/>
      <c r="I207" s="767">
        <v>6</v>
      </c>
      <c r="J207" s="768" t="s">
        <v>145</v>
      </c>
      <c r="K207" s="768"/>
      <c r="L207" s="768"/>
      <c r="M207" s="769"/>
      <c r="N207" s="770"/>
      <c r="O207" s="770"/>
      <c r="P207" s="770"/>
      <c r="Q207" s="770"/>
      <c r="R207" s="770"/>
      <c r="S207" s="771"/>
      <c r="T207" s="317"/>
      <c r="U207" s="318"/>
      <c r="V207" s="772"/>
      <c r="W207" s="320"/>
      <c r="X207" s="773"/>
      <c r="Y207" s="774"/>
      <c r="Z207" s="773"/>
      <c r="AA207" s="773"/>
      <c r="AB207" s="773"/>
      <c r="AC207" s="775"/>
      <c r="AD207" s="324"/>
      <c r="AE207" s="325"/>
      <c r="AF207" s="774"/>
      <c r="AG207" s="773"/>
      <c r="AH207" s="773"/>
      <c r="AI207" s="773"/>
      <c r="AJ207" s="773"/>
      <c r="AK207" s="773"/>
      <c r="AL207" s="773"/>
      <c r="AM207" s="773"/>
      <c r="AN207" s="776"/>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row>
    <row r="208" spans="1:246" ht="62.25" customHeight="1" x14ac:dyDescent="0.25">
      <c r="A208" s="777"/>
      <c r="B208" s="778" t="s">
        <v>463</v>
      </c>
      <c r="C208" s="779" t="s">
        <v>464</v>
      </c>
      <c r="D208" s="780"/>
      <c r="E208" s="781" t="s">
        <v>149</v>
      </c>
      <c r="F208" s="782" t="s">
        <v>465</v>
      </c>
      <c r="G208" s="783" t="s">
        <v>51</v>
      </c>
      <c r="H208" s="784"/>
      <c r="I208" s="252" t="s">
        <v>74</v>
      </c>
      <c r="J208" s="785">
        <v>3</v>
      </c>
      <c r="K208" s="2634" t="s">
        <v>103</v>
      </c>
      <c r="L208" s="254">
        <v>11</v>
      </c>
      <c r="M208" s="785"/>
      <c r="N208" s="570"/>
      <c r="O208" s="570"/>
      <c r="P208" s="754">
        <v>0</v>
      </c>
      <c r="Q208" s="754">
        <v>18</v>
      </c>
      <c r="R208" s="255"/>
      <c r="S208" s="786"/>
      <c r="T208" s="231" t="s">
        <v>1229</v>
      </c>
      <c r="U208" s="232" t="s">
        <v>1235</v>
      </c>
      <c r="V208" s="787">
        <v>1</v>
      </c>
      <c r="W208" s="291" t="s">
        <v>54</v>
      </c>
      <c r="X208" s="291" t="s">
        <v>140</v>
      </c>
      <c r="Y208" s="291" t="s">
        <v>203</v>
      </c>
      <c r="Z208" s="333">
        <v>1</v>
      </c>
      <c r="AA208" s="293" t="s">
        <v>57</v>
      </c>
      <c r="AB208" s="293" t="s">
        <v>55</v>
      </c>
      <c r="AC208" s="788" t="s">
        <v>76</v>
      </c>
      <c r="AD208" s="231" t="s">
        <v>1235</v>
      </c>
      <c r="AE208" s="232" t="str">
        <f t="shared" ref="AE208" si="40">+AD208</f>
        <v>100% CT Dossier</v>
      </c>
      <c r="AF208" s="787">
        <v>1</v>
      </c>
      <c r="AG208" s="291" t="s">
        <v>57</v>
      </c>
      <c r="AH208" s="291" t="s">
        <v>55</v>
      </c>
      <c r="AI208" s="291" t="s">
        <v>76</v>
      </c>
      <c r="AJ208" s="333">
        <v>1</v>
      </c>
      <c r="AK208" s="293" t="s">
        <v>57</v>
      </c>
      <c r="AL208" s="293" t="s">
        <v>55</v>
      </c>
      <c r="AM208" s="293" t="s">
        <v>76</v>
      </c>
      <c r="AN208" s="258"/>
    </row>
    <row r="209" spans="1:246" ht="30.75" customHeight="1" x14ac:dyDescent="0.25">
      <c r="A209" s="202" t="s">
        <v>466</v>
      </c>
      <c r="B209" s="202" t="s">
        <v>467</v>
      </c>
      <c r="C209" s="203" t="s">
        <v>468</v>
      </c>
      <c r="D209" s="789"/>
      <c r="E209" s="790" t="s">
        <v>118</v>
      </c>
      <c r="F209" s="791"/>
      <c r="G209" s="792" t="s">
        <v>51</v>
      </c>
      <c r="H209" s="793" t="s">
        <v>469</v>
      </c>
      <c r="I209" s="792">
        <v>3</v>
      </c>
      <c r="J209" s="792">
        <v>3</v>
      </c>
      <c r="K209" s="794"/>
      <c r="L209" s="794"/>
      <c r="M209" s="795"/>
      <c r="N209" s="211"/>
      <c r="O209" s="211"/>
      <c r="P209" s="211"/>
      <c r="Q209" s="211"/>
      <c r="R209" s="211"/>
      <c r="S209" s="796"/>
      <c r="T209" s="213"/>
      <c r="U209" s="214"/>
      <c r="V209" s="797"/>
      <c r="W209" s="211"/>
      <c r="X209" s="211"/>
      <c r="Y209" s="211"/>
      <c r="Z209" s="211"/>
      <c r="AA209" s="211"/>
      <c r="AB209" s="211"/>
      <c r="AC209" s="796"/>
      <c r="AD209" s="213"/>
      <c r="AE209" s="214"/>
      <c r="AF209" s="797"/>
      <c r="AG209" s="211"/>
      <c r="AH209" s="211"/>
      <c r="AI209" s="211"/>
      <c r="AJ209" s="211"/>
      <c r="AK209" s="211"/>
      <c r="AL209" s="211"/>
      <c r="AM209" s="211"/>
      <c r="AN209" s="211"/>
      <c r="HK209" s="2"/>
      <c r="HL209" s="2"/>
      <c r="HM209" s="2"/>
      <c r="HN209" s="2"/>
      <c r="HO209" s="2"/>
      <c r="HP209" s="2"/>
      <c r="HQ209" s="2"/>
      <c r="HR209" s="2"/>
      <c r="HS209" s="2"/>
    </row>
    <row r="210" spans="1:246" ht="89.25" x14ac:dyDescent="0.25">
      <c r="A210" s="777"/>
      <c r="B210" s="778" t="s">
        <v>470</v>
      </c>
      <c r="C210" s="779" t="s">
        <v>471</v>
      </c>
      <c r="D210" s="780" t="s">
        <v>472</v>
      </c>
      <c r="E210" s="781" t="s">
        <v>149</v>
      </c>
      <c r="F210" s="782" t="s">
        <v>465</v>
      </c>
      <c r="G210" s="783" t="s">
        <v>51</v>
      </c>
      <c r="H210" s="782"/>
      <c r="I210" s="252" t="s">
        <v>74</v>
      </c>
      <c r="J210" s="785">
        <v>3</v>
      </c>
      <c r="K210" s="540" t="s">
        <v>473</v>
      </c>
      <c r="L210" s="254">
        <v>11</v>
      </c>
      <c r="M210" s="785"/>
      <c r="N210" s="570"/>
      <c r="O210" s="570"/>
      <c r="P210" s="754">
        <v>0</v>
      </c>
      <c r="Q210" s="754">
        <v>18</v>
      </c>
      <c r="R210" s="255"/>
      <c r="S210" s="798"/>
      <c r="T210" s="231" t="s">
        <v>1229</v>
      </c>
      <c r="U210" s="232" t="s">
        <v>1247</v>
      </c>
      <c r="V210" s="787">
        <v>1</v>
      </c>
      <c r="W210" s="291" t="s">
        <v>54</v>
      </c>
      <c r="X210" s="291" t="s">
        <v>140</v>
      </c>
      <c r="Y210" s="291" t="s">
        <v>474</v>
      </c>
      <c r="Z210" s="333">
        <v>1</v>
      </c>
      <c r="AA210" s="293" t="s">
        <v>57</v>
      </c>
      <c r="AB210" s="293" t="s">
        <v>55</v>
      </c>
      <c r="AC210" s="788" t="s">
        <v>76</v>
      </c>
      <c r="AD210" s="231" t="s">
        <v>1249</v>
      </c>
      <c r="AE210" s="232" t="str">
        <f t="shared" ref="AE210:AE211" si="41">+AD210</f>
        <v>100% CT écrit 1h30 célène</v>
      </c>
      <c r="AF210" s="787">
        <v>1</v>
      </c>
      <c r="AG210" s="291" t="s">
        <v>57</v>
      </c>
      <c r="AH210" s="291" t="s">
        <v>55</v>
      </c>
      <c r="AI210" s="291" t="s">
        <v>76</v>
      </c>
      <c r="AJ210" s="333">
        <v>1</v>
      </c>
      <c r="AK210" s="293" t="s">
        <v>57</v>
      </c>
      <c r="AL210" s="293" t="s">
        <v>55</v>
      </c>
      <c r="AM210" s="293" t="s">
        <v>76</v>
      </c>
      <c r="AN210" s="258" t="s">
        <v>475</v>
      </c>
    </row>
    <row r="211" spans="1:246" ht="52.5" customHeight="1" x14ac:dyDescent="0.25">
      <c r="A211" s="799"/>
      <c r="B211" s="778" t="s">
        <v>476</v>
      </c>
      <c r="C211" s="779" t="s">
        <v>477</v>
      </c>
      <c r="D211" s="800" t="s">
        <v>478</v>
      </c>
      <c r="E211" s="781" t="s">
        <v>149</v>
      </c>
      <c r="F211" s="782" t="s">
        <v>479</v>
      </c>
      <c r="G211" s="783" t="s">
        <v>51</v>
      </c>
      <c r="H211" s="784"/>
      <c r="I211" s="252" t="s">
        <v>74</v>
      </c>
      <c r="J211" s="785">
        <v>3</v>
      </c>
      <c r="K211" s="254" t="s">
        <v>133</v>
      </c>
      <c r="L211" s="254">
        <v>14</v>
      </c>
      <c r="M211" s="785"/>
      <c r="N211" s="570"/>
      <c r="O211" s="570"/>
      <c r="P211" s="255">
        <v>18</v>
      </c>
      <c r="Q211" s="255"/>
      <c r="R211" s="255"/>
      <c r="S211" s="786"/>
      <c r="T211" s="231" t="s">
        <v>1171</v>
      </c>
      <c r="U211" s="232" t="s">
        <v>1172</v>
      </c>
      <c r="V211" s="801">
        <v>1</v>
      </c>
      <c r="W211" s="291" t="s">
        <v>54</v>
      </c>
      <c r="X211" s="291" t="s">
        <v>140</v>
      </c>
      <c r="Y211" s="291"/>
      <c r="Z211" s="292">
        <v>1</v>
      </c>
      <c r="AA211" s="293" t="s">
        <v>57</v>
      </c>
      <c r="AB211" s="293" t="s">
        <v>67</v>
      </c>
      <c r="AC211" s="788" t="s">
        <v>237</v>
      </c>
      <c r="AD211" s="231" t="s">
        <v>1173</v>
      </c>
      <c r="AE211" s="232" t="str">
        <f t="shared" si="41"/>
        <v>100% CT DM en temps libre à déposer sur Célène</v>
      </c>
      <c r="AF211" s="801">
        <v>1</v>
      </c>
      <c r="AG211" s="291" t="s">
        <v>57</v>
      </c>
      <c r="AH211" s="291" t="s">
        <v>67</v>
      </c>
      <c r="AI211" s="291" t="s">
        <v>237</v>
      </c>
      <c r="AJ211" s="333">
        <v>1</v>
      </c>
      <c r="AK211" s="293" t="s">
        <v>57</v>
      </c>
      <c r="AL211" s="293" t="s">
        <v>67</v>
      </c>
      <c r="AM211" s="293" t="s">
        <v>237</v>
      </c>
      <c r="AN211" s="258" t="s">
        <v>480</v>
      </c>
    </row>
    <row r="212" spans="1:246" ht="23.25" customHeight="1" x14ac:dyDescent="0.25">
      <c r="A212" s="802" t="s">
        <v>481</v>
      </c>
      <c r="B212" s="177" t="s">
        <v>482</v>
      </c>
      <c r="C212" s="178" t="s">
        <v>483</v>
      </c>
      <c r="D212" s="803" t="s">
        <v>484</v>
      </c>
      <c r="E212" s="804" t="s">
        <v>41</v>
      </c>
      <c r="F212" s="804"/>
      <c r="G212" s="805"/>
      <c r="H212" s="805"/>
      <c r="I212" s="805">
        <f>+I213+I237</f>
        <v>30</v>
      </c>
      <c r="J212" s="805">
        <f>+J213+J237</f>
        <v>30</v>
      </c>
      <c r="K212" s="182"/>
      <c r="L212" s="182"/>
      <c r="M212" s="806"/>
      <c r="N212" s="182"/>
      <c r="O212" s="182"/>
      <c r="P212" s="182"/>
      <c r="Q212" s="182"/>
      <c r="R212" s="182"/>
      <c r="S212" s="806"/>
      <c r="T212" s="185"/>
      <c r="U212" s="186"/>
      <c r="V212" s="807"/>
      <c r="W212" s="808"/>
      <c r="X212" s="808"/>
      <c r="Y212" s="808"/>
      <c r="Z212" s="808"/>
      <c r="AA212" s="808"/>
      <c r="AB212" s="808"/>
      <c r="AC212" s="809"/>
      <c r="AD212" s="185"/>
      <c r="AE212" s="186"/>
      <c r="AF212" s="807"/>
      <c r="AG212" s="808"/>
      <c r="AH212" s="808"/>
      <c r="AI212" s="808"/>
      <c r="AJ212" s="808"/>
      <c r="AK212" s="808"/>
      <c r="AL212" s="808"/>
      <c r="AM212" s="808"/>
      <c r="AN212" s="189"/>
    </row>
    <row r="213" spans="1:246" ht="23.25" customHeight="1" x14ac:dyDescent="0.2">
      <c r="A213" s="190"/>
      <c r="B213" s="190"/>
      <c r="C213" s="191" t="s">
        <v>42</v>
      </c>
      <c r="D213" s="192"/>
      <c r="E213" s="193"/>
      <c r="F213" s="193"/>
      <c r="G213" s="194"/>
      <c r="H213" s="194"/>
      <c r="I213" s="194">
        <f>+I215+I216+I217+I218+I220+I221+I223+I224+I226+I227+I231</f>
        <v>24</v>
      </c>
      <c r="J213" s="194">
        <f>+J215+J216+J217+J218+J220+J221+J223+J224+J226+J227+J231</f>
        <v>24</v>
      </c>
      <c r="K213" s="194"/>
      <c r="L213" s="194"/>
      <c r="M213" s="810"/>
      <c r="N213" s="194"/>
      <c r="O213" s="194"/>
      <c r="P213" s="194"/>
      <c r="Q213" s="194"/>
      <c r="R213" s="194"/>
      <c r="S213" s="810"/>
      <c r="T213" s="196"/>
      <c r="U213" s="197"/>
      <c r="V213" s="811"/>
      <c r="W213" s="194"/>
      <c r="X213" s="194"/>
      <c r="Y213" s="194"/>
      <c r="Z213" s="194"/>
      <c r="AA213" s="194"/>
      <c r="AB213" s="194"/>
      <c r="AC213" s="810"/>
      <c r="AD213" s="196"/>
      <c r="AE213" s="197"/>
      <c r="AF213" s="811"/>
      <c r="AG213" s="194"/>
      <c r="AH213" s="194"/>
      <c r="AI213" s="194"/>
      <c r="AJ213" s="194"/>
      <c r="AK213" s="194"/>
      <c r="AL213" s="194"/>
      <c r="AM213" s="194"/>
      <c r="AN213" s="199"/>
      <c r="AO213" s="200"/>
      <c r="AP213" s="200"/>
      <c r="AQ213" s="200"/>
      <c r="AR213" s="200"/>
      <c r="AS213" s="200"/>
      <c r="AT213" s="200"/>
      <c r="AU213" s="200"/>
      <c r="AV213" s="200"/>
      <c r="AW213" s="200"/>
      <c r="AX213" s="200"/>
      <c r="AY213" s="200"/>
      <c r="AZ213" s="200"/>
      <c r="BA213" s="200"/>
      <c r="BB213" s="200"/>
      <c r="BC213" s="200"/>
      <c r="BD213" s="200"/>
      <c r="BE213" s="200"/>
      <c r="BF213" s="200"/>
      <c r="BG213" s="200"/>
      <c r="BH213" s="200"/>
      <c r="BI213" s="200"/>
      <c r="BJ213" s="200"/>
      <c r="BK213" s="200"/>
      <c r="BL213" s="200"/>
      <c r="BM213" s="200"/>
      <c r="BN213" s="200"/>
      <c r="BO213" s="200"/>
      <c r="BP213" s="200"/>
      <c r="BQ213" s="200"/>
      <c r="BR213" s="200"/>
      <c r="BS213" s="200"/>
      <c r="BT213" s="200"/>
      <c r="BU213" s="200"/>
      <c r="BV213" s="200"/>
      <c r="BW213" s="200"/>
      <c r="BX213" s="200"/>
      <c r="BY213" s="200"/>
      <c r="BZ213" s="200"/>
      <c r="CA213" s="200"/>
      <c r="CB213" s="200"/>
      <c r="CC213" s="200"/>
      <c r="CD213" s="200"/>
      <c r="CE213" s="200"/>
      <c r="CF213" s="200"/>
      <c r="CG213" s="200"/>
      <c r="CH213" s="200"/>
      <c r="CI213" s="200"/>
      <c r="CJ213" s="200"/>
      <c r="CK213" s="200"/>
      <c r="CL213" s="200"/>
      <c r="CM213" s="200"/>
      <c r="CN213" s="200"/>
      <c r="CO213" s="200"/>
      <c r="CP213" s="200"/>
      <c r="CQ213" s="200"/>
      <c r="CR213" s="200"/>
      <c r="CS213" s="200"/>
      <c r="CT213" s="200"/>
      <c r="CU213" s="200"/>
      <c r="CV213" s="200"/>
      <c r="CW213" s="200"/>
      <c r="CX213" s="200"/>
      <c r="CY213" s="200"/>
      <c r="CZ213" s="200"/>
      <c r="DA213" s="200"/>
      <c r="DB213" s="200"/>
      <c r="DC213" s="200"/>
      <c r="DD213" s="200"/>
      <c r="DE213" s="200"/>
      <c r="DF213" s="200"/>
      <c r="DG213" s="200"/>
      <c r="DH213" s="200"/>
      <c r="DI213" s="200"/>
      <c r="DJ213" s="200"/>
      <c r="DK213" s="200"/>
      <c r="DL213" s="201"/>
      <c r="DM213" s="201"/>
      <c r="DN213" s="201"/>
      <c r="DO213" s="201"/>
      <c r="DP213" s="201"/>
      <c r="DQ213" s="201"/>
      <c r="DR213" s="201"/>
      <c r="DS213" s="201"/>
      <c r="DT213" s="201"/>
      <c r="DU213" s="201"/>
      <c r="DV213" s="201"/>
      <c r="DW213" s="201"/>
      <c r="DX213" s="201"/>
      <c r="DY213" s="201"/>
      <c r="DZ213" s="201"/>
      <c r="EA213" s="201"/>
      <c r="EB213" s="201"/>
      <c r="EC213" s="201"/>
      <c r="ED213" s="201"/>
      <c r="EE213" s="201"/>
      <c r="EF213" s="201"/>
      <c r="EG213" s="201"/>
      <c r="EH213" s="201"/>
      <c r="EI213" s="201"/>
      <c r="EJ213" s="201"/>
      <c r="EK213" s="201"/>
      <c r="EL213" s="201"/>
      <c r="EM213" s="201"/>
      <c r="EN213" s="201"/>
      <c r="EO213" s="201"/>
      <c r="EP213" s="201"/>
      <c r="EQ213" s="201"/>
      <c r="ER213" s="201"/>
      <c r="ES213" s="201"/>
      <c r="ET213" s="201"/>
      <c r="EU213" s="201"/>
      <c r="EV213" s="201"/>
      <c r="EW213" s="201"/>
      <c r="EX213" s="201"/>
      <c r="EY213" s="201"/>
      <c r="EZ213" s="201"/>
      <c r="FA213" s="201"/>
      <c r="FB213" s="201"/>
      <c r="FC213" s="201"/>
      <c r="FD213" s="201"/>
      <c r="FE213" s="201"/>
      <c r="FF213" s="201"/>
      <c r="FG213" s="201"/>
      <c r="FH213" s="201"/>
      <c r="FI213" s="201"/>
      <c r="FJ213" s="201"/>
      <c r="FK213" s="201"/>
      <c r="FL213" s="201"/>
      <c r="FM213" s="201"/>
      <c r="FN213" s="201"/>
      <c r="FO213" s="201"/>
      <c r="FP213" s="201"/>
      <c r="FQ213" s="201"/>
      <c r="FR213" s="201"/>
      <c r="FS213" s="201"/>
      <c r="FT213" s="201"/>
      <c r="FU213" s="201"/>
      <c r="FV213" s="201"/>
      <c r="FW213" s="201"/>
      <c r="FX213" s="201"/>
      <c r="FY213" s="201"/>
      <c r="FZ213" s="201"/>
      <c r="GA213" s="201"/>
      <c r="GB213" s="201"/>
      <c r="GC213" s="201"/>
      <c r="GD213" s="201"/>
      <c r="GE213" s="201"/>
      <c r="GF213" s="201"/>
      <c r="GG213" s="201"/>
      <c r="GH213" s="201"/>
      <c r="GI213" s="201"/>
      <c r="GJ213" s="201"/>
      <c r="GK213" s="201"/>
      <c r="GL213" s="201"/>
      <c r="GM213" s="201"/>
      <c r="GN213" s="201"/>
      <c r="GO213" s="201"/>
      <c r="GP213" s="201"/>
      <c r="GQ213" s="201"/>
      <c r="GR213" s="201"/>
      <c r="GS213" s="201"/>
      <c r="GT213" s="201"/>
      <c r="GU213" s="201"/>
      <c r="GV213" s="201"/>
      <c r="GW213" s="201"/>
      <c r="GX213" s="201"/>
      <c r="GY213" s="201"/>
      <c r="GZ213" s="201"/>
      <c r="HA213" s="201"/>
      <c r="HB213" s="201"/>
      <c r="HC213" s="201"/>
      <c r="HD213" s="201"/>
      <c r="HE213" s="201"/>
      <c r="HF213" s="201"/>
      <c r="HG213" s="201"/>
      <c r="HH213" s="201"/>
      <c r="HI213" s="201"/>
      <c r="HJ213" s="201"/>
      <c r="HK213" s="201"/>
      <c r="HL213" s="201"/>
      <c r="HM213" s="201"/>
      <c r="HN213" s="201"/>
      <c r="HO213" s="201"/>
      <c r="HP213" s="201"/>
      <c r="HQ213" s="201"/>
      <c r="HR213" s="201"/>
      <c r="HS213" s="201"/>
      <c r="HT213" s="2"/>
      <c r="HU213" s="2"/>
      <c r="HV213" s="2"/>
      <c r="HW213" s="2"/>
      <c r="HX213" s="2"/>
      <c r="HY213" s="2"/>
      <c r="HZ213" s="2"/>
      <c r="IA213" s="2"/>
      <c r="IB213" s="2"/>
      <c r="IC213" s="2"/>
      <c r="ID213" s="2"/>
      <c r="IE213" s="2"/>
      <c r="IF213" s="2"/>
      <c r="IG213" s="2"/>
      <c r="IH213" s="2"/>
      <c r="II213" s="2"/>
      <c r="IJ213" s="2"/>
      <c r="IK213" s="2"/>
      <c r="IL213" s="2"/>
    </row>
    <row r="214" spans="1:246" ht="25.5" x14ac:dyDescent="0.25">
      <c r="A214" s="202" t="s">
        <v>485</v>
      </c>
      <c r="B214" s="202" t="s">
        <v>486</v>
      </c>
      <c r="C214" s="203" t="s">
        <v>487</v>
      </c>
      <c r="D214" s="789"/>
      <c r="E214" s="790" t="s">
        <v>46</v>
      </c>
      <c r="F214" s="791"/>
      <c r="G214" s="812" t="s">
        <v>51</v>
      </c>
      <c r="H214" s="793"/>
      <c r="I214" s="792"/>
      <c r="J214" s="792"/>
      <c r="K214" s="794"/>
      <c r="L214" s="794"/>
      <c r="M214" s="795"/>
      <c r="N214" s="211"/>
      <c r="O214" s="211"/>
      <c r="P214" s="211"/>
      <c r="Q214" s="211"/>
      <c r="R214" s="211"/>
      <c r="S214" s="796"/>
      <c r="T214" s="213"/>
      <c r="U214" s="214"/>
      <c r="V214" s="797"/>
      <c r="W214" s="211"/>
      <c r="X214" s="211"/>
      <c r="Y214" s="211"/>
      <c r="Z214" s="211"/>
      <c r="AA214" s="211"/>
      <c r="AB214" s="211"/>
      <c r="AC214" s="796"/>
      <c r="AD214" s="213"/>
      <c r="AE214" s="214"/>
      <c r="AF214" s="797"/>
      <c r="AG214" s="211"/>
      <c r="AH214" s="211"/>
      <c r="AI214" s="211"/>
      <c r="AJ214" s="211"/>
      <c r="AK214" s="211"/>
      <c r="AL214" s="211"/>
      <c r="AM214" s="211"/>
      <c r="AN214" s="211"/>
      <c r="HK214" s="2"/>
      <c r="HL214" s="2"/>
      <c r="HM214" s="2"/>
      <c r="HN214" s="2"/>
      <c r="HO214" s="2"/>
      <c r="HP214" s="2"/>
      <c r="HQ214" s="2"/>
      <c r="HR214" s="2"/>
      <c r="HS214" s="2"/>
    </row>
    <row r="215" spans="1:246" ht="73.5" customHeight="1" x14ac:dyDescent="0.25">
      <c r="A215" s="799"/>
      <c r="B215" s="778" t="s">
        <v>488</v>
      </c>
      <c r="C215" s="813" t="s">
        <v>489</v>
      </c>
      <c r="D215" s="800" t="s">
        <v>490</v>
      </c>
      <c r="E215" s="781" t="s">
        <v>50</v>
      </c>
      <c r="F215" s="814"/>
      <c r="G215" s="814" t="s">
        <v>51</v>
      </c>
      <c r="H215" s="784"/>
      <c r="I215" s="252" t="s">
        <v>52</v>
      </c>
      <c r="J215" s="785">
        <v>2</v>
      </c>
      <c r="K215" s="254" t="s">
        <v>231</v>
      </c>
      <c r="L215" s="254">
        <v>14</v>
      </c>
      <c r="M215" s="785"/>
      <c r="N215" s="570"/>
      <c r="O215" s="570"/>
      <c r="P215" s="244">
        <v>0</v>
      </c>
      <c r="Q215" s="244">
        <v>12</v>
      </c>
      <c r="R215" s="570"/>
      <c r="S215" s="786"/>
      <c r="T215" s="231" t="s">
        <v>1144</v>
      </c>
      <c r="U215" s="232" t="s">
        <v>1174</v>
      </c>
      <c r="V215" s="801">
        <v>1</v>
      </c>
      <c r="W215" s="291" t="s">
        <v>54</v>
      </c>
      <c r="X215" s="291" t="s">
        <v>55</v>
      </c>
      <c r="Y215" s="291"/>
      <c r="Z215" s="292">
        <v>1</v>
      </c>
      <c r="AA215" s="293" t="s">
        <v>57</v>
      </c>
      <c r="AB215" s="293" t="s">
        <v>55</v>
      </c>
      <c r="AC215" s="788" t="s">
        <v>82</v>
      </c>
      <c r="AD215" s="231" t="s">
        <v>1180</v>
      </c>
      <c r="AE215" s="232" t="str">
        <f t="shared" ref="AE215:AE218" si="42">+AD215</f>
        <v>100% CT DM transmis et réceptionné par l'enseignante</v>
      </c>
      <c r="AF215" s="801">
        <v>1</v>
      </c>
      <c r="AG215" s="291" t="s">
        <v>57</v>
      </c>
      <c r="AH215" s="291" t="s">
        <v>55</v>
      </c>
      <c r="AI215" s="291" t="s">
        <v>82</v>
      </c>
      <c r="AJ215" s="333">
        <v>1</v>
      </c>
      <c r="AK215" s="293" t="s">
        <v>57</v>
      </c>
      <c r="AL215" s="293" t="s">
        <v>55</v>
      </c>
      <c r="AM215" s="293" t="s">
        <v>82</v>
      </c>
      <c r="AN215" s="237" t="s">
        <v>491</v>
      </c>
    </row>
    <row r="216" spans="1:246" ht="40.5" customHeight="1" x14ac:dyDescent="0.25">
      <c r="A216" s="799"/>
      <c r="B216" s="778" t="s">
        <v>492</v>
      </c>
      <c r="C216" s="813" t="s">
        <v>493</v>
      </c>
      <c r="D216" s="800" t="s">
        <v>494</v>
      </c>
      <c r="E216" s="781" t="s">
        <v>50</v>
      </c>
      <c r="F216" s="814"/>
      <c r="G216" s="814" t="s">
        <v>51</v>
      </c>
      <c r="H216" s="784"/>
      <c r="I216" s="252" t="s">
        <v>52</v>
      </c>
      <c r="J216" s="785">
        <v>2</v>
      </c>
      <c r="K216" s="254" t="s">
        <v>215</v>
      </c>
      <c r="L216" s="254">
        <v>14</v>
      </c>
      <c r="M216" s="785"/>
      <c r="N216" s="570"/>
      <c r="O216" s="570"/>
      <c r="P216" s="570"/>
      <c r="Q216" s="570"/>
      <c r="R216" s="570">
        <v>18</v>
      </c>
      <c r="S216" s="786"/>
      <c r="T216" s="231" t="s">
        <v>495</v>
      </c>
      <c r="U216" s="232" t="s">
        <v>1175</v>
      </c>
      <c r="V216" s="801">
        <v>1</v>
      </c>
      <c r="W216" s="291" t="s">
        <v>54</v>
      </c>
      <c r="X216" s="291" t="s">
        <v>140</v>
      </c>
      <c r="Y216" s="291"/>
      <c r="Z216" s="292">
        <v>1</v>
      </c>
      <c r="AA216" s="293" t="s">
        <v>57</v>
      </c>
      <c r="AB216" s="293" t="s">
        <v>67</v>
      </c>
      <c r="AC216" s="788" t="s">
        <v>69</v>
      </c>
      <c r="AD216" s="231" t="s">
        <v>1181</v>
      </c>
      <c r="AE216" s="232" t="str">
        <f t="shared" si="42"/>
        <v xml:space="preserve">100ù CT Examen oral à distance </v>
      </c>
      <c r="AF216" s="801">
        <v>1</v>
      </c>
      <c r="AG216" s="291" t="s">
        <v>57</v>
      </c>
      <c r="AH216" s="291" t="s">
        <v>67</v>
      </c>
      <c r="AI216" s="291" t="s">
        <v>69</v>
      </c>
      <c r="AJ216" s="333">
        <v>1</v>
      </c>
      <c r="AK216" s="293" t="s">
        <v>57</v>
      </c>
      <c r="AL216" s="293" t="s">
        <v>67</v>
      </c>
      <c r="AM216" s="293" t="s">
        <v>69</v>
      </c>
      <c r="AN216" s="237" t="s">
        <v>238</v>
      </c>
    </row>
    <row r="217" spans="1:246" ht="58.5" customHeight="1" x14ac:dyDescent="0.25">
      <c r="A217" s="799"/>
      <c r="B217" s="778" t="s">
        <v>496</v>
      </c>
      <c r="C217" s="813" t="s">
        <v>497</v>
      </c>
      <c r="D217" s="800" t="s">
        <v>498</v>
      </c>
      <c r="E217" s="781" t="s">
        <v>50</v>
      </c>
      <c r="F217" s="814"/>
      <c r="G217" s="814" t="s">
        <v>51</v>
      </c>
      <c r="H217" s="784"/>
      <c r="I217" s="252" t="s">
        <v>74</v>
      </c>
      <c r="J217" s="785">
        <v>3</v>
      </c>
      <c r="K217" s="254" t="s">
        <v>242</v>
      </c>
      <c r="L217" s="254">
        <v>14</v>
      </c>
      <c r="M217" s="785"/>
      <c r="N217" s="570"/>
      <c r="O217" s="570"/>
      <c r="P217" s="570">
        <v>18</v>
      </c>
      <c r="Q217" s="570"/>
      <c r="R217" s="570"/>
      <c r="S217" s="786"/>
      <c r="T217" s="231" t="s">
        <v>1148</v>
      </c>
      <c r="U217" s="232" t="s">
        <v>1149</v>
      </c>
      <c r="V217" s="801">
        <v>1</v>
      </c>
      <c r="W217" s="291" t="s">
        <v>54</v>
      </c>
      <c r="X217" s="291" t="s">
        <v>55</v>
      </c>
      <c r="Y217" s="291"/>
      <c r="Z217" s="292">
        <v>1</v>
      </c>
      <c r="AA217" s="293" t="s">
        <v>57</v>
      </c>
      <c r="AB217" s="293" t="s">
        <v>55</v>
      </c>
      <c r="AC217" s="788" t="s">
        <v>76</v>
      </c>
      <c r="AD217" s="231" t="s">
        <v>1182</v>
      </c>
      <c r="AE217" s="232" t="str">
        <f t="shared" si="42"/>
        <v>100ù CT Devoir en temps limité (1h30) via Célène</v>
      </c>
      <c r="AF217" s="801">
        <v>1</v>
      </c>
      <c r="AG217" s="291" t="s">
        <v>57</v>
      </c>
      <c r="AH217" s="291" t="s">
        <v>55</v>
      </c>
      <c r="AI217" s="291" t="s">
        <v>76</v>
      </c>
      <c r="AJ217" s="333">
        <v>1</v>
      </c>
      <c r="AK217" s="293" t="s">
        <v>57</v>
      </c>
      <c r="AL217" s="293" t="s">
        <v>55</v>
      </c>
      <c r="AM217" s="293" t="s">
        <v>76</v>
      </c>
      <c r="AN217" s="237" t="s">
        <v>243</v>
      </c>
    </row>
    <row r="218" spans="1:246" ht="58.5" customHeight="1" x14ac:dyDescent="0.25">
      <c r="A218" s="799"/>
      <c r="B218" s="778" t="s">
        <v>499</v>
      </c>
      <c r="C218" s="813" t="s">
        <v>500</v>
      </c>
      <c r="D218" s="800" t="s">
        <v>501</v>
      </c>
      <c r="E218" s="781" t="s">
        <v>50</v>
      </c>
      <c r="F218" s="814"/>
      <c r="G218" s="814" t="s">
        <v>51</v>
      </c>
      <c r="H218" s="784"/>
      <c r="I218" s="252" t="s">
        <v>74</v>
      </c>
      <c r="J218" s="785">
        <v>3</v>
      </c>
      <c r="K218" s="254" t="s">
        <v>268</v>
      </c>
      <c r="L218" s="254">
        <v>14</v>
      </c>
      <c r="M218" s="785"/>
      <c r="N218" s="570"/>
      <c r="O218" s="570"/>
      <c r="P218" s="570">
        <v>18</v>
      </c>
      <c r="Q218" s="570"/>
      <c r="R218" s="570"/>
      <c r="S218" s="786"/>
      <c r="T218" s="231" t="s">
        <v>1176</v>
      </c>
      <c r="U218" s="232" t="s">
        <v>1149</v>
      </c>
      <c r="V218" s="801">
        <v>1</v>
      </c>
      <c r="W218" s="291" t="s">
        <v>54</v>
      </c>
      <c r="X218" s="291" t="s">
        <v>55</v>
      </c>
      <c r="Y218" s="291"/>
      <c r="Z218" s="292">
        <v>1</v>
      </c>
      <c r="AA218" s="293" t="s">
        <v>57</v>
      </c>
      <c r="AB218" s="293" t="s">
        <v>55</v>
      </c>
      <c r="AC218" s="788" t="s">
        <v>76</v>
      </c>
      <c r="AD218" s="231" t="s">
        <v>1149</v>
      </c>
      <c r="AE218" s="232" t="str">
        <f t="shared" si="42"/>
        <v>100% CT - Devoir en temps limité (1h30) via Célène</v>
      </c>
      <c r="AF218" s="801">
        <v>1</v>
      </c>
      <c r="AG218" s="291" t="s">
        <v>57</v>
      </c>
      <c r="AH218" s="291" t="s">
        <v>55</v>
      </c>
      <c r="AI218" s="291" t="s">
        <v>76</v>
      </c>
      <c r="AJ218" s="333">
        <v>1</v>
      </c>
      <c r="AK218" s="293" t="s">
        <v>57</v>
      </c>
      <c r="AL218" s="293" t="s">
        <v>55</v>
      </c>
      <c r="AM218" s="293" t="s">
        <v>76</v>
      </c>
      <c r="AN218" s="237" t="s">
        <v>503</v>
      </c>
    </row>
    <row r="219" spans="1:246" ht="28.5" customHeight="1" x14ac:dyDescent="0.25">
      <c r="A219" s="202" t="s">
        <v>504</v>
      </c>
      <c r="B219" s="202" t="s">
        <v>505</v>
      </c>
      <c r="C219" s="203" t="s">
        <v>506</v>
      </c>
      <c r="D219" s="789" t="s">
        <v>507</v>
      </c>
      <c r="E219" s="790" t="s">
        <v>46</v>
      </c>
      <c r="F219" s="791"/>
      <c r="G219" s="812" t="s">
        <v>51</v>
      </c>
      <c r="H219" s="793"/>
      <c r="I219" s="792"/>
      <c r="J219" s="792"/>
      <c r="K219" s="794"/>
      <c r="L219" s="794"/>
      <c r="M219" s="795"/>
      <c r="N219" s="211"/>
      <c r="O219" s="211"/>
      <c r="P219" s="211"/>
      <c r="Q219" s="211"/>
      <c r="R219" s="211"/>
      <c r="S219" s="796"/>
      <c r="T219" s="213"/>
      <c r="U219" s="214"/>
      <c r="V219" s="797"/>
      <c r="W219" s="211"/>
      <c r="X219" s="211"/>
      <c r="Y219" s="211"/>
      <c r="Z219" s="211"/>
      <c r="AA219" s="211"/>
      <c r="AB219" s="211"/>
      <c r="AC219" s="796"/>
      <c r="AD219" s="213"/>
      <c r="AE219" s="214"/>
      <c r="AF219" s="797"/>
      <c r="AG219" s="211"/>
      <c r="AH219" s="211"/>
      <c r="AI219" s="211"/>
      <c r="AJ219" s="211"/>
      <c r="AK219" s="211"/>
      <c r="AL219" s="211"/>
      <c r="AM219" s="211"/>
      <c r="AN219" s="211"/>
      <c r="HK219" s="2"/>
      <c r="HL219" s="2"/>
      <c r="HM219" s="2"/>
      <c r="HN219" s="2"/>
      <c r="HO219" s="2"/>
      <c r="HP219" s="2"/>
      <c r="HQ219" s="2"/>
      <c r="HR219" s="2"/>
      <c r="HS219" s="2"/>
    </row>
    <row r="220" spans="1:246" ht="54" customHeight="1" x14ac:dyDescent="0.25">
      <c r="A220" s="799"/>
      <c r="B220" s="778" t="s">
        <v>508</v>
      </c>
      <c r="C220" s="813" t="s">
        <v>509</v>
      </c>
      <c r="D220" s="800" t="s">
        <v>510</v>
      </c>
      <c r="E220" s="781" t="s">
        <v>50</v>
      </c>
      <c r="F220" s="814"/>
      <c r="G220" s="814" t="s">
        <v>51</v>
      </c>
      <c r="H220" s="784"/>
      <c r="I220" s="252" t="s">
        <v>74</v>
      </c>
      <c r="J220" s="785">
        <v>3</v>
      </c>
      <c r="K220" s="2743" t="s">
        <v>757</v>
      </c>
      <c r="L220" s="254">
        <v>14</v>
      </c>
      <c r="M220" s="785"/>
      <c r="N220" s="570"/>
      <c r="O220" s="570"/>
      <c r="P220" s="570">
        <v>24</v>
      </c>
      <c r="Q220" s="570"/>
      <c r="R220" s="570"/>
      <c r="S220" s="786"/>
      <c r="T220" s="231" t="s">
        <v>1177</v>
      </c>
      <c r="U220" s="232" t="s">
        <v>1178</v>
      </c>
      <c r="V220" s="801" t="s">
        <v>258</v>
      </c>
      <c r="W220" s="291" t="s">
        <v>112</v>
      </c>
      <c r="X220" s="291" t="s">
        <v>55</v>
      </c>
      <c r="Y220" s="291" t="s">
        <v>511</v>
      </c>
      <c r="Z220" s="292">
        <v>1</v>
      </c>
      <c r="AA220" s="293" t="s">
        <v>57</v>
      </c>
      <c r="AB220" s="293" t="s">
        <v>55</v>
      </c>
      <c r="AC220" s="788" t="s">
        <v>260</v>
      </c>
      <c r="AD220" s="231" t="s">
        <v>1178</v>
      </c>
      <c r="AE220" s="232" t="str">
        <f t="shared" ref="AE220:AE221" si="43">+AD220</f>
        <v>100% CT Devoir en temps limité (2h) via Célène</v>
      </c>
      <c r="AF220" s="801">
        <v>1</v>
      </c>
      <c r="AG220" s="291" t="s">
        <v>57</v>
      </c>
      <c r="AH220" s="291" t="s">
        <v>55</v>
      </c>
      <c r="AI220" s="291" t="s">
        <v>260</v>
      </c>
      <c r="AJ220" s="333">
        <v>1</v>
      </c>
      <c r="AK220" s="293" t="s">
        <v>57</v>
      </c>
      <c r="AL220" s="293" t="s">
        <v>55</v>
      </c>
      <c r="AM220" s="293" t="s">
        <v>260</v>
      </c>
      <c r="AN220" s="237" t="s">
        <v>512</v>
      </c>
    </row>
    <row r="221" spans="1:246" ht="54" customHeight="1" x14ac:dyDescent="0.25">
      <c r="A221" s="799"/>
      <c r="B221" s="778" t="s">
        <v>513</v>
      </c>
      <c r="C221" s="779" t="s">
        <v>514</v>
      </c>
      <c r="D221" s="800" t="s">
        <v>257</v>
      </c>
      <c r="E221" s="136" t="s">
        <v>50</v>
      </c>
      <c r="F221" s="782"/>
      <c r="G221" s="783" t="s">
        <v>51</v>
      </c>
      <c r="H221" s="784"/>
      <c r="I221" s="815" t="s">
        <v>74</v>
      </c>
      <c r="J221" s="816">
        <v>3</v>
      </c>
      <c r="K221" s="817" t="s">
        <v>215</v>
      </c>
      <c r="L221" s="818">
        <v>14</v>
      </c>
      <c r="M221" s="816"/>
      <c r="N221" s="819">
        <v>6</v>
      </c>
      <c r="O221" s="819"/>
      <c r="P221" s="819">
        <v>18</v>
      </c>
      <c r="Q221" s="819"/>
      <c r="R221" s="819"/>
      <c r="S221" s="820"/>
      <c r="T221" s="231" t="s">
        <v>502</v>
      </c>
      <c r="U221" s="232" t="s">
        <v>1179</v>
      </c>
      <c r="V221" s="821" t="s">
        <v>258</v>
      </c>
      <c r="W221" s="291" t="s">
        <v>112</v>
      </c>
      <c r="X221" s="700" t="s">
        <v>140</v>
      </c>
      <c r="Y221" s="822" t="s">
        <v>259</v>
      </c>
      <c r="Z221" s="292">
        <v>1</v>
      </c>
      <c r="AA221" s="293" t="s">
        <v>57</v>
      </c>
      <c r="AB221" s="293" t="s">
        <v>55</v>
      </c>
      <c r="AC221" s="823" t="s">
        <v>260</v>
      </c>
      <c r="AD221" s="231" t="s">
        <v>1183</v>
      </c>
      <c r="AE221" s="232" t="str">
        <f t="shared" si="43"/>
        <v>100% CT DM transmis via Célène</v>
      </c>
      <c r="AF221" s="821">
        <v>1</v>
      </c>
      <c r="AG221" s="291" t="s">
        <v>57</v>
      </c>
      <c r="AH221" s="398" t="s">
        <v>55</v>
      </c>
      <c r="AI221" s="398" t="s">
        <v>260</v>
      </c>
      <c r="AJ221" s="292">
        <v>1</v>
      </c>
      <c r="AK221" s="293" t="s">
        <v>57</v>
      </c>
      <c r="AL221" s="293" t="s">
        <v>55</v>
      </c>
      <c r="AM221" s="293" t="s">
        <v>260</v>
      </c>
      <c r="AN221" s="237" t="s">
        <v>261</v>
      </c>
    </row>
    <row r="222" spans="1:246" ht="38.25" x14ac:dyDescent="0.25">
      <c r="A222" s="202" t="s">
        <v>515</v>
      </c>
      <c r="B222" s="202" t="s">
        <v>516</v>
      </c>
      <c r="C222" s="203" t="s">
        <v>517</v>
      </c>
      <c r="D222" s="824" t="s">
        <v>518</v>
      </c>
      <c r="E222" s="825" t="s">
        <v>46</v>
      </c>
      <c r="F222" s="826"/>
      <c r="G222" s="827" t="s">
        <v>51</v>
      </c>
      <c r="H222" s="828"/>
      <c r="I222" s="829"/>
      <c r="J222" s="829"/>
      <c r="K222" s="830"/>
      <c r="L222" s="830"/>
      <c r="M222" s="831"/>
      <c r="N222" s="211"/>
      <c r="O222" s="211"/>
      <c r="P222" s="211"/>
      <c r="Q222" s="211"/>
      <c r="R222" s="211"/>
      <c r="S222" s="832"/>
      <c r="T222" s="213"/>
      <c r="U222" s="214"/>
      <c r="V222" s="833"/>
      <c r="W222" s="211"/>
      <c r="X222" s="211"/>
      <c r="Y222" s="211"/>
      <c r="Z222" s="211"/>
      <c r="AA222" s="211"/>
      <c r="AB222" s="211"/>
      <c r="AC222" s="832"/>
      <c r="AD222" s="213"/>
      <c r="AE222" s="214"/>
      <c r="AF222" s="833"/>
      <c r="AG222" s="211"/>
      <c r="AH222" s="211"/>
      <c r="AI222" s="211"/>
      <c r="AJ222" s="211"/>
      <c r="AK222" s="211"/>
      <c r="AL222" s="211"/>
      <c r="AM222" s="211"/>
      <c r="AN222" s="211"/>
      <c r="HK222" s="2"/>
      <c r="HL222" s="2"/>
      <c r="HM222" s="2"/>
      <c r="HN222" s="2"/>
      <c r="HO222" s="2"/>
      <c r="HP222" s="2"/>
      <c r="HQ222" s="2"/>
      <c r="HR222" s="2"/>
      <c r="HS222" s="2"/>
    </row>
    <row r="223" spans="1:246" ht="63.75" x14ac:dyDescent="0.25">
      <c r="A223" s="834"/>
      <c r="B223" s="835" t="s">
        <v>519</v>
      </c>
      <c r="C223" s="836" t="s">
        <v>520</v>
      </c>
      <c r="D223" s="837" t="s">
        <v>521</v>
      </c>
      <c r="E223" s="136" t="s">
        <v>50</v>
      </c>
      <c r="F223" s="838"/>
      <c r="G223" s="839" t="s">
        <v>51</v>
      </c>
      <c r="H223" s="840"/>
      <c r="I223" s="252" t="s">
        <v>52</v>
      </c>
      <c r="J223" s="841">
        <v>2</v>
      </c>
      <c r="K223" s="842" t="s">
        <v>268</v>
      </c>
      <c r="L223" s="254">
        <v>14</v>
      </c>
      <c r="M223" s="841"/>
      <c r="N223" s="229"/>
      <c r="O223" s="229"/>
      <c r="P223" s="229">
        <v>24</v>
      </c>
      <c r="Q223" s="229"/>
      <c r="R223" s="229"/>
      <c r="S223" s="843"/>
      <c r="T223" s="334" t="s">
        <v>1184</v>
      </c>
      <c r="U223" s="844" t="s">
        <v>1178</v>
      </c>
      <c r="V223" s="821">
        <v>1</v>
      </c>
      <c r="W223" s="291" t="s">
        <v>54</v>
      </c>
      <c r="X223" s="700" t="s">
        <v>140</v>
      </c>
      <c r="Y223" s="822"/>
      <c r="Z223" s="292">
        <v>1</v>
      </c>
      <c r="AA223" s="293" t="s">
        <v>57</v>
      </c>
      <c r="AB223" s="293" t="s">
        <v>55</v>
      </c>
      <c r="AC223" s="823" t="s">
        <v>82</v>
      </c>
      <c r="AD223" s="231" t="s">
        <v>1187</v>
      </c>
      <c r="AE223" s="232" t="str">
        <f t="shared" ref="AE223:AE224" si="44">+AD223</f>
        <v>100% CT Ecrit à distance 2h sur Célène</v>
      </c>
      <c r="AF223" s="821">
        <v>1</v>
      </c>
      <c r="AG223" s="291" t="s">
        <v>57</v>
      </c>
      <c r="AH223" s="398" t="s">
        <v>55</v>
      </c>
      <c r="AI223" s="398" t="s">
        <v>82</v>
      </c>
      <c r="AJ223" s="292">
        <v>1</v>
      </c>
      <c r="AK223" s="293" t="s">
        <v>57</v>
      </c>
      <c r="AL223" s="293" t="s">
        <v>55</v>
      </c>
      <c r="AM223" s="293" t="s">
        <v>82</v>
      </c>
      <c r="AN223" s="258" t="s">
        <v>522</v>
      </c>
    </row>
    <row r="224" spans="1:246" ht="47.25" customHeight="1" x14ac:dyDescent="0.25">
      <c r="A224" s="834"/>
      <c r="B224" s="835" t="s">
        <v>523</v>
      </c>
      <c r="C224" s="836" t="s">
        <v>524</v>
      </c>
      <c r="D224" s="837" t="s">
        <v>525</v>
      </c>
      <c r="E224" s="136" t="s">
        <v>50</v>
      </c>
      <c r="F224" s="838"/>
      <c r="G224" s="839" t="s">
        <v>51</v>
      </c>
      <c r="H224" s="840"/>
      <c r="I224" s="252" t="s">
        <v>52</v>
      </c>
      <c r="J224" s="841">
        <v>2</v>
      </c>
      <c r="K224" s="842" t="s">
        <v>526</v>
      </c>
      <c r="L224" s="254">
        <v>14</v>
      </c>
      <c r="M224" s="841"/>
      <c r="N224" s="229"/>
      <c r="O224" s="229"/>
      <c r="P224" s="229">
        <v>24</v>
      </c>
      <c r="Q224" s="229"/>
      <c r="R224" s="229"/>
      <c r="S224" s="843"/>
      <c r="T224" s="845" t="s">
        <v>1185</v>
      </c>
      <c r="U224" s="844" t="s">
        <v>1186</v>
      </c>
      <c r="V224" s="821">
        <v>1</v>
      </c>
      <c r="W224" s="291" t="s">
        <v>54</v>
      </c>
      <c r="X224" s="700" t="s">
        <v>140</v>
      </c>
      <c r="Y224" s="822"/>
      <c r="Z224" s="292">
        <v>1</v>
      </c>
      <c r="AA224" s="293" t="s">
        <v>57</v>
      </c>
      <c r="AB224" s="293" t="s">
        <v>55</v>
      </c>
      <c r="AC224" s="823" t="s">
        <v>82</v>
      </c>
      <c r="AD224" s="231" t="s">
        <v>1186</v>
      </c>
      <c r="AE224" s="232" t="str">
        <f t="shared" si="44"/>
        <v>100% CT DM envoyé et réceptionné par mail</v>
      </c>
      <c r="AF224" s="821">
        <v>1</v>
      </c>
      <c r="AG224" s="291" t="s">
        <v>57</v>
      </c>
      <c r="AH224" s="398" t="s">
        <v>55</v>
      </c>
      <c r="AI224" s="398" t="s">
        <v>82</v>
      </c>
      <c r="AJ224" s="292">
        <v>1</v>
      </c>
      <c r="AK224" s="293" t="s">
        <v>57</v>
      </c>
      <c r="AL224" s="293" t="s">
        <v>55</v>
      </c>
      <c r="AM224" s="293" t="s">
        <v>82</v>
      </c>
      <c r="AN224" s="258" t="s">
        <v>527</v>
      </c>
    </row>
    <row r="225" spans="1:560" s="857" customFormat="1" x14ac:dyDescent="0.25">
      <c r="A225" s="846"/>
      <c r="B225" s="846"/>
      <c r="C225" s="847"/>
      <c r="D225" s="280"/>
      <c r="E225" s="848"/>
      <c r="F225" s="848"/>
      <c r="G225" s="848"/>
      <c r="H225" s="848"/>
      <c r="I225" s="849"/>
      <c r="J225" s="850"/>
      <c r="K225" s="849"/>
      <c r="L225" s="849"/>
      <c r="M225" s="850"/>
      <c r="N225" s="851"/>
      <c r="O225" s="851"/>
      <c r="P225" s="851"/>
      <c r="Q225" s="851"/>
      <c r="R225" s="851"/>
      <c r="S225" s="852"/>
      <c r="T225" s="853"/>
      <c r="U225" s="854"/>
      <c r="V225" s="855"/>
      <c r="W225" s="280"/>
      <c r="X225" s="280"/>
      <c r="Y225" s="280"/>
      <c r="Z225" s="280"/>
      <c r="AA225" s="280"/>
      <c r="AB225" s="280"/>
      <c r="AC225" s="852"/>
      <c r="AD225" s="853"/>
      <c r="AE225" s="854"/>
      <c r="AF225" s="855"/>
      <c r="AG225" s="280"/>
      <c r="AH225" s="280"/>
      <c r="AI225" s="280"/>
      <c r="AJ225" s="280"/>
      <c r="AK225" s="280"/>
      <c r="AL225" s="280"/>
      <c r="AM225" s="280"/>
      <c r="AN225" s="856"/>
    </row>
    <row r="226" spans="1:560" ht="48" customHeight="1" x14ac:dyDescent="0.25">
      <c r="A226" s="568" t="str">
        <f t="shared" ref="A226:AN232" si="45">+IF(A179="","",A179)</f>
        <v/>
      </c>
      <c r="B226" s="591" t="str">
        <f t="shared" si="45"/>
        <v>LLA4I10</v>
      </c>
      <c r="C226" s="274" t="str">
        <f t="shared" si="45"/>
        <v>Informatique /Bureautique (Applied IT Skills) (salle informatique)</v>
      </c>
      <c r="D226" s="132" t="str">
        <f t="shared" si="45"/>
        <v>LOL4B40
LOL4C50</v>
      </c>
      <c r="E226" s="136" t="str">
        <f t="shared" si="45"/>
        <v>UE TRONC COMMUN</v>
      </c>
      <c r="F226" s="838" t="str">
        <f t="shared" si="45"/>
        <v>L2 LLCER</v>
      </c>
      <c r="G226" s="839" t="str">
        <f t="shared" si="45"/>
        <v>LEA</v>
      </c>
      <c r="H226" s="135" t="str">
        <f t="shared" si="45"/>
        <v/>
      </c>
      <c r="I226" s="224" t="str">
        <f t="shared" si="45"/>
        <v>1</v>
      </c>
      <c r="J226" s="858" t="str">
        <f t="shared" si="45"/>
        <v>1</v>
      </c>
      <c r="K226" s="592" t="str">
        <f t="shared" si="45"/>
        <v>BELOUAH Rachid</v>
      </c>
      <c r="L226" s="224" t="str">
        <f t="shared" si="45"/>
        <v>27</v>
      </c>
      <c r="M226" s="858" t="str">
        <f t="shared" si="45"/>
        <v/>
      </c>
      <c r="N226" s="244">
        <f t="shared" si="45"/>
        <v>0</v>
      </c>
      <c r="O226" s="244"/>
      <c r="P226" s="229">
        <f t="shared" si="45"/>
        <v>12</v>
      </c>
      <c r="Q226" s="229"/>
      <c r="R226" s="229"/>
      <c r="S226" s="843" t="str">
        <f t="shared" si="45"/>
        <v/>
      </c>
      <c r="T226" s="231" t="str">
        <f t="shared" si="45"/>
        <v>100% CC</v>
      </c>
      <c r="U226" s="232" t="str">
        <f t="shared" si="45"/>
        <v>pas d'intervenant au 11/09/2020</v>
      </c>
      <c r="V226" s="821">
        <f t="shared" si="45"/>
        <v>1</v>
      </c>
      <c r="W226" s="291" t="str">
        <f t="shared" si="45"/>
        <v>CC</v>
      </c>
      <c r="X226" s="291" t="str">
        <f t="shared" si="45"/>
        <v>écrit</v>
      </c>
      <c r="Y226" s="291" t="str">
        <f t="shared" si="45"/>
        <v>épreuve pratique + QCM 1h</v>
      </c>
      <c r="Z226" s="292">
        <f t="shared" si="45"/>
        <v>1</v>
      </c>
      <c r="AA226" s="293" t="str">
        <f t="shared" si="45"/>
        <v>CT</v>
      </c>
      <c r="AB226" s="293" t="str">
        <f t="shared" si="45"/>
        <v>écrit</v>
      </c>
      <c r="AC226" s="823" t="str">
        <f t="shared" si="45"/>
        <v>épreuve pratique + QCM 1h30</v>
      </c>
      <c r="AD226" s="859" t="s">
        <v>361</v>
      </c>
      <c r="AE226" s="2646" t="str">
        <f t="shared" ref="AE226" si="46">+IF(AE179="","",AE179)</f>
        <v>pas d'intervenant au 11/09/2020</v>
      </c>
      <c r="AF226" s="821">
        <f t="shared" si="45"/>
        <v>1</v>
      </c>
      <c r="AG226" s="291" t="str">
        <f t="shared" si="45"/>
        <v>CT</v>
      </c>
      <c r="AH226" s="291" t="str">
        <f t="shared" si="45"/>
        <v>écrit</v>
      </c>
      <c r="AI226" s="291" t="str">
        <f t="shared" si="45"/>
        <v>épreuve pratique + QCM 1h30</v>
      </c>
      <c r="AJ226" s="292">
        <f t="shared" si="45"/>
        <v>1</v>
      </c>
      <c r="AK226" s="293" t="str">
        <f t="shared" si="45"/>
        <v>CT</v>
      </c>
      <c r="AL226" s="293" t="str">
        <f t="shared" si="45"/>
        <v>écrit</v>
      </c>
      <c r="AM226" s="293" t="str">
        <f t="shared" si="45"/>
        <v>épreuve pratique + QCM 1h30</v>
      </c>
      <c r="AN226" s="593" t="str">
        <f t="shared" si="45"/>
        <v/>
      </c>
    </row>
    <row r="227" spans="1:560" ht="28.5" customHeight="1" x14ac:dyDescent="0.25">
      <c r="A227" s="202" t="str">
        <f t="shared" si="45"/>
        <v>LCLA4B05</v>
      </c>
      <c r="B227" s="202" t="str">
        <f t="shared" si="45"/>
        <v>LLA4B41</v>
      </c>
      <c r="C227" s="203" t="str">
        <f t="shared" si="45"/>
        <v>Choix UEOI S4 / Mathématiques</v>
      </c>
      <c r="D227" s="824" t="str">
        <f t="shared" si="45"/>
        <v/>
      </c>
      <c r="E227" s="825" t="str">
        <f t="shared" si="45"/>
        <v>BLOC</v>
      </c>
      <c r="F227" s="826" t="str">
        <f t="shared" si="45"/>
        <v/>
      </c>
      <c r="G227" s="827" t="str">
        <f t="shared" si="45"/>
        <v/>
      </c>
      <c r="H227" s="828" t="str">
        <f t="shared" si="45"/>
        <v>1 UE / 1 ECTS</v>
      </c>
      <c r="I227" s="829">
        <f t="shared" si="45"/>
        <v>1</v>
      </c>
      <c r="J227" s="829">
        <f t="shared" si="45"/>
        <v>1</v>
      </c>
      <c r="K227" s="830" t="str">
        <f t="shared" si="45"/>
        <v/>
      </c>
      <c r="L227" s="830" t="str">
        <f t="shared" si="45"/>
        <v/>
      </c>
      <c r="M227" s="831" t="str">
        <f t="shared" si="45"/>
        <v/>
      </c>
      <c r="N227" s="211" t="str">
        <f t="shared" si="45"/>
        <v/>
      </c>
      <c r="O227" s="211"/>
      <c r="P227" s="211" t="str">
        <f t="shared" si="45"/>
        <v/>
      </c>
      <c r="Q227" s="211"/>
      <c r="R227" s="211"/>
      <c r="S227" s="832" t="str">
        <f t="shared" si="45"/>
        <v/>
      </c>
      <c r="T227" s="213"/>
      <c r="U227" s="214"/>
      <c r="V227" s="833"/>
      <c r="W227" s="211"/>
      <c r="X227" s="211"/>
      <c r="Y227" s="211"/>
      <c r="Z227" s="211"/>
      <c r="AA227" s="211"/>
      <c r="AB227" s="211"/>
      <c r="AC227" s="832"/>
      <c r="AD227" s="213"/>
      <c r="AE227" s="214"/>
      <c r="AF227" s="833"/>
      <c r="AG227" s="211"/>
      <c r="AH227" s="211"/>
      <c r="AI227" s="211"/>
      <c r="AJ227" s="211"/>
      <c r="AK227" s="211"/>
      <c r="AL227" s="211"/>
      <c r="AM227" s="211"/>
      <c r="AN227" s="211"/>
      <c r="HK227" s="2"/>
      <c r="HL227" s="2"/>
      <c r="HM227" s="2"/>
      <c r="HN227" s="2"/>
      <c r="HO227" s="2"/>
      <c r="HP227" s="2"/>
      <c r="HQ227" s="2"/>
      <c r="HR227" s="2"/>
      <c r="HS227" s="2"/>
    </row>
    <row r="228" spans="1:560" ht="93" customHeight="1" x14ac:dyDescent="0.25">
      <c r="A228" s="568" t="str">
        <f t="shared" si="45"/>
        <v/>
      </c>
      <c r="B228" s="860" t="str">
        <f t="shared" si="45"/>
        <v>LLA4MAT2</v>
      </c>
      <c r="C228" s="337" t="str">
        <f t="shared" si="45"/>
        <v>Mathématiques élémentaires S4</v>
      </c>
      <c r="D228" s="132" t="str">
        <f t="shared" si="45"/>
        <v>LOL2MAT2</v>
      </c>
      <c r="E228" s="136" t="str">
        <f t="shared" si="45"/>
        <v>UE TRONC COMMUN</v>
      </c>
      <c r="F228" s="838" t="str">
        <f t="shared" si="45"/>
        <v>L2 LLCER</v>
      </c>
      <c r="G228" s="136" t="str">
        <f t="shared" si="45"/>
        <v>oui</v>
      </c>
      <c r="H228" s="135" t="str">
        <f t="shared" si="45"/>
        <v/>
      </c>
      <c r="I228" s="224" t="str">
        <f t="shared" si="45"/>
        <v>1</v>
      </c>
      <c r="J228" s="861" t="str">
        <f t="shared" si="45"/>
        <v>1</v>
      </c>
      <c r="K228" s="862" t="str">
        <f t="shared" si="45"/>
        <v>LAGRANGE Maxime</v>
      </c>
      <c r="L228" s="862" t="str">
        <f t="shared" si="45"/>
        <v>25</v>
      </c>
      <c r="M228" s="861" t="str">
        <f t="shared" si="45"/>
        <v/>
      </c>
      <c r="N228" s="863" t="str">
        <f t="shared" si="45"/>
        <v/>
      </c>
      <c r="O228" s="863"/>
      <c r="P228" s="864">
        <f t="shared" si="45"/>
        <v>24</v>
      </c>
      <c r="Q228" s="864"/>
      <c r="R228" s="864"/>
      <c r="S228" s="865" t="str">
        <f t="shared" si="45"/>
        <v/>
      </c>
      <c r="T228" s="231" t="str">
        <f t="shared" si="45"/>
        <v xml:space="preserve">100 % CC :
- si hybridation : au moins une épreuve en présentiel (+ CELENE)
- si distanciel : devoirs CELENE </v>
      </c>
      <c r="U228" s="232" t="str">
        <f t="shared" si="45"/>
        <v>100 % CT - devoir écrit 2h00
- si hybridation : présentiel
- si distanciel : via CELENE</v>
      </c>
      <c r="V228" s="821">
        <f t="shared" si="45"/>
        <v>1</v>
      </c>
      <c r="W228" s="291" t="str">
        <f t="shared" si="45"/>
        <v>CC</v>
      </c>
      <c r="X228" s="291" t="str">
        <f t="shared" si="45"/>
        <v/>
      </c>
      <c r="Y228" s="291" t="str">
        <f t="shared" si="45"/>
        <v/>
      </c>
      <c r="Z228" s="292">
        <f t="shared" si="45"/>
        <v>1</v>
      </c>
      <c r="AA228" s="293" t="str">
        <f t="shared" si="45"/>
        <v>CT</v>
      </c>
      <c r="AB228" s="293" t="str">
        <f t="shared" si="45"/>
        <v>écrit</v>
      </c>
      <c r="AC228" s="823" t="str">
        <f t="shared" si="45"/>
        <v>2h00</v>
      </c>
      <c r="AD228" s="859" t="str">
        <f t="shared" si="45"/>
        <v>100 % CT - devoir écrit 2h00
- si hybridation : présentiel
- si distanciel : via CELENE</v>
      </c>
      <c r="AE228" s="2646" t="str">
        <f t="shared" si="45"/>
        <v>100 % CT - devoir écrit 2h00
- si hybridation : présentiel
- si distanciel : via CELENE</v>
      </c>
      <c r="AF228" s="821">
        <f t="shared" si="45"/>
        <v>1</v>
      </c>
      <c r="AG228" s="291" t="str">
        <f t="shared" si="45"/>
        <v>CT</v>
      </c>
      <c r="AH228" s="291" t="str">
        <f t="shared" si="45"/>
        <v>écrit</v>
      </c>
      <c r="AI228" s="291" t="str">
        <f t="shared" si="45"/>
        <v>2h00</v>
      </c>
      <c r="AJ228" s="292">
        <f t="shared" si="45"/>
        <v>1</v>
      </c>
      <c r="AK228" s="293" t="str">
        <f t="shared" si="45"/>
        <v>CT</v>
      </c>
      <c r="AL228" s="293" t="str">
        <f t="shared" si="45"/>
        <v>écrit</v>
      </c>
      <c r="AM228" s="293" t="str">
        <f t="shared" si="45"/>
        <v>2h00</v>
      </c>
      <c r="AN228" s="866" t="str">
        <f t="shared" si="45"/>
        <v>Il s'agit d'un cours de remise à niveau en mathématiques élémentaires, plus précisément en arithmétique, en vue de la préparation à divers concours -professorat des écoles, orthophonie, etc.
Programme (non exhaustif) :
- Numération : système de numération en base autre que dix, opérations élémentaires, conversions, ...
- Arithmétique : multiples, diviseurs, ppcm, pgcd, puissances,nombres premiers, ...
- Calcul : proprotionnalité et applications, mesures, conversions, ...
Le cours sera adapté au public : il s'agit de reprendre une à une ces notions élémentaires, de façon progressive.</v>
      </c>
    </row>
    <row r="229" spans="1:560" s="604" customFormat="1" ht="36" customHeight="1" x14ac:dyDescent="0.25">
      <c r="A229" s="202" t="str">
        <f t="shared" si="45"/>
        <v>LCLA4UO2</v>
      </c>
      <c r="B229" s="202" t="str">
        <f t="shared" si="45"/>
        <v>LLA4O02</v>
      </c>
      <c r="C229" s="203" t="str">
        <f t="shared" si="45"/>
        <v>Choix UE Ouverture Intégrée LLSH S4 Orléans</v>
      </c>
      <c r="D229" s="829" t="str">
        <f t="shared" si="45"/>
        <v>PAV4UL01</v>
      </c>
      <c r="E229" s="597" t="str">
        <f t="shared" si="45"/>
        <v>UE de tronc commun</v>
      </c>
      <c r="F229" s="202" t="str">
        <f t="shared" si="45"/>
        <v>LLSH + UEO tranverses</v>
      </c>
      <c r="G229" s="827" t="str">
        <f t="shared" si="45"/>
        <v/>
      </c>
      <c r="H229" s="828" t="str">
        <f t="shared" si="45"/>
        <v>1 UE / 1 ECTS</v>
      </c>
      <c r="I229" s="829">
        <f t="shared" si="45"/>
        <v>1</v>
      </c>
      <c r="J229" s="829">
        <f t="shared" si="45"/>
        <v>1</v>
      </c>
      <c r="K229" s="211" t="str">
        <f t="shared" si="45"/>
        <v/>
      </c>
      <c r="L229" s="211" t="str">
        <f t="shared" si="45"/>
        <v/>
      </c>
      <c r="M229" s="867" t="str">
        <f t="shared" si="45"/>
        <v/>
      </c>
      <c r="N229" s="599">
        <f t="shared" si="45"/>
        <v>15</v>
      </c>
      <c r="O229" s="599"/>
      <c r="P229" s="599" t="str">
        <f t="shared" si="45"/>
        <v/>
      </c>
      <c r="Q229" s="599"/>
      <c r="R229" s="599"/>
      <c r="S229" s="867" t="str">
        <f t="shared" si="45"/>
        <v/>
      </c>
      <c r="T229" s="600"/>
      <c r="U229" s="601"/>
      <c r="V229" s="868" t="str">
        <f t="shared" si="45"/>
        <v/>
      </c>
      <c r="W229" s="216" t="str">
        <f t="shared" si="45"/>
        <v/>
      </c>
      <c r="X229" s="216" t="str">
        <f t="shared" si="45"/>
        <v/>
      </c>
      <c r="Y229" s="216" t="str">
        <f t="shared" si="45"/>
        <v/>
      </c>
      <c r="Z229" s="217" t="str">
        <f t="shared" si="45"/>
        <v/>
      </c>
      <c r="AA229" s="216" t="str">
        <f t="shared" si="45"/>
        <v/>
      </c>
      <c r="AB229" s="216" t="str">
        <f t="shared" si="45"/>
        <v/>
      </c>
      <c r="AC229" s="869" t="str">
        <f t="shared" si="45"/>
        <v/>
      </c>
      <c r="AD229" s="249"/>
      <c r="AE229" s="250"/>
      <c r="AF229" s="868" t="str">
        <f t="shared" si="45"/>
        <v/>
      </c>
      <c r="AG229" s="216" t="str">
        <f t="shared" si="45"/>
        <v/>
      </c>
      <c r="AH229" s="216" t="str">
        <f t="shared" si="45"/>
        <v/>
      </c>
      <c r="AI229" s="216" t="str">
        <f t="shared" si="45"/>
        <v/>
      </c>
      <c r="AJ229" s="217" t="str">
        <f t="shared" si="45"/>
        <v/>
      </c>
      <c r="AK229" s="216" t="str">
        <f t="shared" si="45"/>
        <v/>
      </c>
      <c r="AL229" s="216" t="str">
        <f t="shared" si="45"/>
        <v/>
      </c>
      <c r="AM229" s="216" t="str">
        <f t="shared" si="45"/>
        <v/>
      </c>
      <c r="AN229" s="219" t="str">
        <f t="shared" si="45"/>
        <v/>
      </c>
      <c r="AO229" s="602"/>
      <c r="AP229" s="602"/>
      <c r="AQ229" s="602"/>
      <c r="AR229" s="602"/>
      <c r="AS229" s="602"/>
      <c r="AT229" s="602"/>
      <c r="AU229" s="602"/>
      <c r="AV229" s="602"/>
      <c r="AW229" s="602"/>
      <c r="AX229" s="602"/>
      <c r="AY229" s="602"/>
      <c r="AZ229" s="602"/>
      <c r="BA229" s="602"/>
      <c r="BB229" s="602"/>
      <c r="BC229" s="602"/>
      <c r="BD229" s="602"/>
      <c r="BE229" s="602"/>
      <c r="BF229" s="602"/>
      <c r="BG229" s="602"/>
      <c r="BH229" s="602"/>
      <c r="BI229" s="602"/>
      <c r="BJ229" s="602"/>
      <c r="BK229" s="602"/>
      <c r="BL229" s="602"/>
      <c r="BM229" s="602"/>
      <c r="BN229" s="602"/>
      <c r="BO229" s="602"/>
      <c r="BP229" s="602"/>
      <c r="BQ229" s="602"/>
      <c r="BR229" s="602"/>
      <c r="BS229" s="602"/>
      <c r="BT229" s="602"/>
      <c r="BU229" s="602"/>
      <c r="BV229" s="602"/>
      <c r="BW229" s="602"/>
      <c r="BX229" s="602"/>
      <c r="BY229" s="602"/>
      <c r="BZ229" s="602"/>
      <c r="CA229" s="602"/>
      <c r="CB229" s="602"/>
      <c r="CC229" s="602"/>
      <c r="CD229" s="602"/>
      <c r="CE229" s="602"/>
      <c r="CF229" s="602"/>
      <c r="CG229" s="602"/>
      <c r="CH229" s="602"/>
      <c r="CI229" s="602"/>
      <c r="CJ229" s="602"/>
      <c r="CK229" s="602"/>
      <c r="CL229" s="602"/>
      <c r="CM229" s="602"/>
      <c r="CN229" s="602"/>
      <c r="CO229" s="602"/>
      <c r="CP229" s="602"/>
      <c r="CQ229" s="602"/>
      <c r="CR229" s="602"/>
      <c r="CS229" s="602"/>
      <c r="CT229" s="602"/>
      <c r="CU229" s="602"/>
      <c r="CV229" s="602"/>
      <c r="CW229" s="602"/>
      <c r="CX229" s="602"/>
      <c r="CY229" s="602"/>
      <c r="CZ229" s="602"/>
      <c r="DA229" s="602"/>
      <c r="DB229" s="602"/>
      <c r="DC229" s="602"/>
      <c r="DD229" s="602"/>
      <c r="DE229" s="602"/>
      <c r="DF229" s="602"/>
      <c r="DG229" s="602"/>
      <c r="DH229" s="602"/>
      <c r="DI229" s="602"/>
      <c r="DJ229" s="602"/>
      <c r="DK229" s="602"/>
      <c r="DL229" s="603"/>
      <c r="DM229" s="603"/>
      <c r="DN229" s="603"/>
      <c r="DO229" s="603"/>
      <c r="DP229" s="603"/>
      <c r="DQ229" s="603"/>
      <c r="DR229" s="603"/>
      <c r="DS229" s="603"/>
      <c r="DT229" s="603"/>
      <c r="DU229" s="603"/>
      <c r="DV229" s="603"/>
      <c r="DW229" s="603"/>
      <c r="DX229" s="603"/>
      <c r="DY229" s="603"/>
      <c r="DZ229" s="603"/>
      <c r="EA229" s="603"/>
      <c r="EB229" s="603"/>
      <c r="EC229" s="603"/>
      <c r="ED229" s="603"/>
      <c r="EE229" s="603"/>
      <c r="EF229" s="603"/>
      <c r="EG229" s="603"/>
      <c r="EH229" s="603"/>
      <c r="EI229" s="603"/>
      <c r="EJ229" s="603"/>
      <c r="EK229" s="603"/>
      <c r="EL229" s="603"/>
      <c r="EM229" s="603"/>
      <c r="EN229" s="603"/>
      <c r="EO229" s="603"/>
      <c r="EP229" s="603"/>
      <c r="EQ229" s="603"/>
      <c r="ER229" s="603"/>
      <c r="ES229" s="603"/>
      <c r="ET229" s="603"/>
      <c r="EU229" s="603"/>
      <c r="EV229" s="603"/>
      <c r="EW229" s="603"/>
      <c r="EX229" s="603"/>
      <c r="EY229" s="603"/>
      <c r="EZ229" s="603"/>
      <c r="FA229" s="603"/>
      <c r="FB229" s="603"/>
      <c r="FC229" s="603"/>
      <c r="FD229" s="603"/>
      <c r="FE229" s="603"/>
      <c r="FF229" s="603"/>
      <c r="FG229" s="603"/>
      <c r="FH229" s="603"/>
      <c r="FI229" s="603"/>
      <c r="FJ229" s="603"/>
      <c r="FK229" s="603"/>
      <c r="FL229" s="603"/>
      <c r="FM229" s="603"/>
      <c r="FN229" s="603"/>
      <c r="FO229" s="603"/>
      <c r="FP229" s="603"/>
      <c r="FQ229" s="603"/>
      <c r="FR229" s="603"/>
      <c r="FS229" s="603"/>
      <c r="FT229" s="603"/>
      <c r="FU229" s="603"/>
      <c r="FV229" s="603"/>
      <c r="FW229" s="603"/>
      <c r="FX229" s="603"/>
      <c r="FY229" s="603"/>
      <c r="FZ229" s="603"/>
      <c r="GA229" s="603"/>
      <c r="GB229" s="603"/>
      <c r="GC229" s="603"/>
      <c r="GD229" s="603"/>
      <c r="GE229" s="603"/>
      <c r="GF229" s="603"/>
      <c r="GG229" s="603"/>
      <c r="GH229" s="603"/>
      <c r="GI229" s="603"/>
      <c r="GJ229" s="603"/>
      <c r="GK229" s="603"/>
      <c r="GL229" s="603"/>
      <c r="GM229" s="603"/>
      <c r="GN229" s="603"/>
      <c r="GO229" s="603"/>
      <c r="GP229" s="603"/>
      <c r="GQ229" s="603"/>
      <c r="GR229" s="603"/>
      <c r="GS229" s="603"/>
      <c r="GT229" s="603"/>
      <c r="GU229" s="603"/>
      <c r="GV229" s="603"/>
      <c r="GW229" s="603"/>
      <c r="GX229" s="603"/>
      <c r="GY229" s="603"/>
      <c r="GZ229" s="603"/>
      <c r="HA229" s="603"/>
      <c r="HB229" s="603"/>
      <c r="HC229" s="603"/>
      <c r="HD229" s="603"/>
      <c r="HE229" s="603"/>
      <c r="HF229" s="603"/>
      <c r="HG229" s="603"/>
      <c r="HH229" s="603"/>
      <c r="HI229" s="603"/>
      <c r="HJ229" s="603"/>
      <c r="HK229" s="603"/>
      <c r="HL229" s="603"/>
      <c r="HM229" s="603"/>
      <c r="HN229" s="603"/>
      <c r="HO229" s="603"/>
      <c r="HP229" s="603"/>
      <c r="HQ229" s="603"/>
      <c r="HR229" s="603"/>
      <c r="HS229" s="603"/>
      <c r="HT229" s="603"/>
      <c r="HU229" s="603"/>
      <c r="HV229" s="603"/>
      <c r="HW229" s="603"/>
      <c r="HX229" s="603"/>
      <c r="HY229" s="603"/>
      <c r="HZ229" s="603"/>
      <c r="IA229" s="603"/>
      <c r="IB229" s="603"/>
      <c r="IC229" s="603"/>
      <c r="ID229" s="603"/>
      <c r="IE229" s="603"/>
      <c r="IF229" s="603"/>
      <c r="IG229" s="603"/>
      <c r="IH229" s="603"/>
      <c r="II229" s="603"/>
    </row>
    <row r="230" spans="1:560" s="590" customFormat="1" ht="12.75" customHeight="1" x14ac:dyDescent="0.25">
      <c r="A230" s="576" t="str">
        <f t="shared" si="45"/>
        <v/>
      </c>
      <c r="B230" s="576" t="str">
        <f t="shared" si="45"/>
        <v/>
      </c>
      <c r="C230" s="337" t="str">
        <f t="shared" si="45"/>
        <v/>
      </c>
      <c r="D230" s="132" t="str">
        <f t="shared" si="45"/>
        <v/>
      </c>
      <c r="E230" s="577" t="str">
        <f t="shared" si="45"/>
        <v/>
      </c>
      <c r="F230" s="605" t="str">
        <f t="shared" si="45"/>
        <v/>
      </c>
      <c r="G230" s="606" t="str">
        <f t="shared" si="45"/>
        <v/>
      </c>
      <c r="H230" s="607" t="str">
        <f t="shared" si="45"/>
        <v/>
      </c>
      <c r="I230" s="581" t="str">
        <f t="shared" si="45"/>
        <v/>
      </c>
      <c r="J230" s="870" t="str">
        <f t="shared" si="45"/>
        <v/>
      </c>
      <c r="K230" s="581" t="str">
        <f t="shared" si="45"/>
        <v/>
      </c>
      <c r="L230" s="581" t="str">
        <f t="shared" si="45"/>
        <v/>
      </c>
      <c r="M230" s="870" t="str">
        <f t="shared" si="45"/>
        <v/>
      </c>
      <c r="N230" s="581" t="str">
        <f t="shared" si="45"/>
        <v/>
      </c>
      <c r="O230" s="581"/>
      <c r="P230" s="228" t="str">
        <f t="shared" si="45"/>
        <v/>
      </c>
      <c r="Q230" s="228"/>
      <c r="R230" s="228"/>
      <c r="S230" s="871" t="str">
        <f t="shared" si="45"/>
        <v/>
      </c>
      <c r="T230" s="584"/>
      <c r="U230" s="585"/>
      <c r="V230" s="821" t="str">
        <f t="shared" si="45"/>
        <v/>
      </c>
      <c r="W230" s="291" t="str">
        <f t="shared" si="45"/>
        <v/>
      </c>
      <c r="X230" s="291" t="str">
        <f t="shared" si="45"/>
        <v/>
      </c>
      <c r="Y230" s="291" t="str">
        <f t="shared" si="45"/>
        <v/>
      </c>
      <c r="Z230" s="292" t="str">
        <f t="shared" si="45"/>
        <v/>
      </c>
      <c r="AA230" s="293" t="str">
        <f t="shared" si="45"/>
        <v/>
      </c>
      <c r="AB230" s="293" t="str">
        <f t="shared" si="45"/>
        <v/>
      </c>
      <c r="AC230" s="823" t="str">
        <f t="shared" si="45"/>
        <v/>
      </c>
      <c r="AD230" s="617"/>
      <c r="AE230" s="618"/>
      <c r="AF230" s="821" t="str">
        <f t="shared" si="45"/>
        <v/>
      </c>
      <c r="AG230" s="291" t="str">
        <f t="shared" si="45"/>
        <v/>
      </c>
      <c r="AH230" s="291" t="str">
        <f t="shared" si="45"/>
        <v/>
      </c>
      <c r="AI230" s="291" t="str">
        <f t="shared" si="45"/>
        <v/>
      </c>
      <c r="AJ230" s="292" t="str">
        <f t="shared" si="45"/>
        <v/>
      </c>
      <c r="AK230" s="293" t="str">
        <f t="shared" si="45"/>
        <v/>
      </c>
      <c r="AL230" s="293" t="str">
        <f t="shared" si="45"/>
        <v/>
      </c>
      <c r="AM230" s="293" t="str">
        <f t="shared" si="45"/>
        <v/>
      </c>
      <c r="AN230" s="640" t="str">
        <f t="shared" si="45"/>
        <v/>
      </c>
      <c r="AO230" s="587"/>
      <c r="AP230" s="587"/>
      <c r="AQ230" s="587"/>
      <c r="AR230" s="587"/>
      <c r="AS230" s="587"/>
      <c r="AT230" s="587"/>
      <c r="AU230" s="587"/>
      <c r="AV230" s="587"/>
      <c r="AW230" s="587"/>
      <c r="AX230" s="587"/>
      <c r="AY230" s="587"/>
      <c r="AZ230" s="587"/>
      <c r="BA230" s="587"/>
      <c r="BB230" s="587"/>
      <c r="BC230" s="587"/>
      <c r="BD230" s="587"/>
      <c r="BE230" s="587"/>
      <c r="BF230" s="587"/>
      <c r="BG230" s="587"/>
      <c r="BH230" s="587"/>
      <c r="BI230" s="587"/>
      <c r="BJ230" s="587"/>
      <c r="BK230" s="587"/>
      <c r="BL230" s="587"/>
      <c r="BM230" s="587"/>
      <c r="BN230" s="587"/>
      <c r="BO230" s="587"/>
      <c r="BP230" s="587"/>
      <c r="BQ230" s="587"/>
      <c r="BR230" s="587"/>
      <c r="BS230" s="587"/>
      <c r="BT230" s="587"/>
      <c r="BU230" s="587"/>
      <c r="BV230" s="587"/>
      <c r="BW230" s="587"/>
      <c r="BX230" s="587"/>
      <c r="BY230" s="587"/>
      <c r="BZ230" s="587"/>
      <c r="CA230" s="587"/>
      <c r="CB230" s="587"/>
      <c r="CC230" s="587"/>
      <c r="CD230" s="587"/>
      <c r="CE230" s="587"/>
      <c r="CF230" s="587"/>
      <c r="CG230" s="587"/>
      <c r="CH230" s="587"/>
      <c r="CI230" s="587"/>
      <c r="CJ230" s="587"/>
      <c r="CK230" s="587"/>
      <c r="CL230" s="587"/>
      <c r="CM230" s="587"/>
      <c r="CN230" s="587"/>
      <c r="CO230" s="587"/>
      <c r="CP230" s="587"/>
      <c r="CQ230" s="587"/>
      <c r="CR230" s="587"/>
      <c r="CS230" s="587"/>
      <c r="CT230" s="587"/>
      <c r="CU230" s="587"/>
      <c r="CV230" s="587"/>
      <c r="CW230" s="587"/>
      <c r="CX230" s="587"/>
      <c r="CY230" s="587"/>
      <c r="CZ230" s="587"/>
      <c r="DA230" s="587"/>
      <c r="DB230" s="587"/>
      <c r="DC230" s="587"/>
      <c r="DD230" s="587"/>
      <c r="DE230" s="587"/>
      <c r="DF230" s="587"/>
      <c r="DG230" s="587"/>
      <c r="DH230" s="587"/>
      <c r="DI230" s="587"/>
      <c r="DJ230" s="587"/>
      <c r="DK230" s="587"/>
      <c r="DL230" s="588"/>
      <c r="DM230" s="588"/>
      <c r="DN230" s="588"/>
      <c r="DO230" s="588"/>
      <c r="DP230" s="588"/>
      <c r="DQ230" s="588"/>
      <c r="DR230" s="588"/>
      <c r="DS230" s="588"/>
      <c r="DT230" s="588"/>
      <c r="DU230" s="588"/>
      <c r="DV230" s="588"/>
      <c r="DW230" s="588"/>
      <c r="DX230" s="588"/>
      <c r="DY230" s="588"/>
      <c r="DZ230" s="588"/>
      <c r="EA230" s="588"/>
      <c r="EB230" s="588"/>
      <c r="EC230" s="588"/>
      <c r="ED230" s="588"/>
      <c r="EE230" s="588"/>
      <c r="EF230" s="588"/>
      <c r="EG230" s="588"/>
      <c r="EH230" s="588"/>
      <c r="EI230" s="588"/>
      <c r="EJ230" s="588"/>
      <c r="EK230" s="588"/>
      <c r="EL230" s="588"/>
      <c r="EM230" s="588"/>
      <c r="EN230" s="588"/>
      <c r="EO230" s="588"/>
      <c r="EP230" s="588"/>
      <c r="EQ230" s="588"/>
      <c r="ER230" s="588"/>
      <c r="ES230" s="588"/>
      <c r="ET230" s="588"/>
      <c r="EU230" s="588"/>
      <c r="EV230" s="588"/>
      <c r="EW230" s="588"/>
      <c r="EX230" s="588"/>
      <c r="EY230" s="588"/>
      <c r="EZ230" s="588"/>
      <c r="FA230" s="588"/>
      <c r="FB230" s="588"/>
      <c r="FC230" s="588"/>
      <c r="FD230" s="588"/>
      <c r="FE230" s="588"/>
      <c r="FF230" s="588"/>
      <c r="FG230" s="588"/>
      <c r="FH230" s="588"/>
      <c r="FI230" s="588"/>
      <c r="FJ230" s="588"/>
      <c r="FK230" s="588"/>
      <c r="FL230" s="588"/>
      <c r="FM230" s="588"/>
      <c r="FN230" s="588"/>
      <c r="FO230" s="588"/>
      <c r="FP230" s="588"/>
      <c r="FQ230" s="588"/>
      <c r="FR230" s="588"/>
      <c r="FS230" s="588"/>
      <c r="FT230" s="588"/>
      <c r="FU230" s="588"/>
      <c r="FV230" s="588"/>
      <c r="FW230" s="588"/>
      <c r="FX230" s="588"/>
      <c r="FY230" s="588"/>
      <c r="FZ230" s="588"/>
      <c r="GA230" s="588"/>
      <c r="GB230" s="588"/>
      <c r="GC230" s="588"/>
      <c r="GD230" s="588"/>
      <c r="GE230" s="588"/>
      <c r="GF230" s="588"/>
      <c r="GG230" s="588"/>
      <c r="GH230" s="588"/>
      <c r="GI230" s="588"/>
      <c r="GJ230" s="588"/>
      <c r="GK230" s="588"/>
      <c r="GL230" s="588"/>
      <c r="GM230" s="588"/>
      <c r="GN230" s="588"/>
      <c r="GO230" s="588"/>
      <c r="GP230" s="588"/>
      <c r="GQ230" s="588"/>
      <c r="GR230" s="588"/>
      <c r="GS230" s="588"/>
      <c r="GT230" s="588"/>
      <c r="GU230" s="588"/>
      <c r="GV230" s="588"/>
      <c r="GW230" s="588"/>
      <c r="GX230" s="588"/>
      <c r="GY230" s="588"/>
      <c r="GZ230" s="588"/>
      <c r="HA230" s="588"/>
      <c r="HB230" s="588"/>
      <c r="HC230" s="588"/>
      <c r="HD230" s="588"/>
      <c r="HE230" s="588"/>
      <c r="HF230" s="588"/>
      <c r="HG230" s="588"/>
      <c r="HH230" s="588"/>
      <c r="HI230" s="588"/>
      <c r="HJ230" s="588"/>
      <c r="HK230" s="588"/>
      <c r="HL230" s="588"/>
      <c r="HM230" s="588"/>
      <c r="HN230" s="588"/>
      <c r="HO230" s="588"/>
      <c r="HP230" s="588"/>
      <c r="HQ230" s="588"/>
      <c r="HR230" s="588"/>
      <c r="HS230" s="588"/>
      <c r="HT230" s="588"/>
      <c r="HU230" s="588"/>
      <c r="HV230" s="588"/>
      <c r="HW230" s="588"/>
      <c r="HX230" s="589"/>
      <c r="HY230" s="589"/>
      <c r="HZ230" s="589"/>
      <c r="IA230" s="589"/>
      <c r="IB230" s="589"/>
      <c r="IC230" s="589"/>
      <c r="ID230" s="589"/>
      <c r="IE230" s="589"/>
      <c r="IF230" s="589"/>
      <c r="IG230" s="589"/>
      <c r="IH230" s="589"/>
      <c r="II230" s="589"/>
      <c r="IJ230" s="589"/>
      <c r="IK230" s="589"/>
      <c r="IL230" s="589"/>
      <c r="IM230" s="589"/>
      <c r="IN230" s="589"/>
      <c r="IO230" s="589"/>
      <c r="IP230" s="589"/>
      <c r="IQ230" s="589"/>
      <c r="IR230" s="589"/>
      <c r="IS230" s="589"/>
      <c r="IT230" s="589"/>
      <c r="IU230" s="589"/>
      <c r="IV230" s="589"/>
      <c r="IW230" s="589"/>
      <c r="IX230" s="589"/>
      <c r="IY230" s="589"/>
      <c r="IZ230" s="589"/>
      <c r="JA230" s="589"/>
      <c r="JB230" s="589"/>
      <c r="JC230" s="589"/>
      <c r="JD230" s="589"/>
      <c r="JE230" s="589"/>
      <c r="JF230" s="589"/>
      <c r="JG230" s="589"/>
      <c r="JH230" s="589"/>
      <c r="JI230" s="589"/>
      <c r="JJ230" s="589"/>
      <c r="JK230" s="589"/>
      <c r="JL230" s="589"/>
      <c r="JM230" s="589"/>
      <c r="JN230" s="589"/>
      <c r="JO230" s="589"/>
      <c r="JP230" s="589"/>
      <c r="JQ230" s="589"/>
      <c r="JR230" s="589"/>
      <c r="JS230" s="589"/>
      <c r="JT230" s="589"/>
      <c r="JU230" s="589"/>
      <c r="JV230" s="589"/>
      <c r="JW230" s="589"/>
      <c r="JX230" s="589"/>
      <c r="JY230" s="589"/>
      <c r="JZ230" s="589"/>
      <c r="KA230" s="589"/>
      <c r="KB230" s="589"/>
      <c r="KC230" s="589"/>
      <c r="KD230" s="589"/>
      <c r="KE230" s="589"/>
      <c r="KF230" s="589"/>
      <c r="KG230" s="589"/>
      <c r="KH230" s="589"/>
      <c r="KI230" s="589"/>
      <c r="KJ230" s="589"/>
      <c r="KK230" s="589"/>
      <c r="KL230" s="589"/>
      <c r="KM230" s="589"/>
      <c r="KN230" s="589"/>
      <c r="KO230" s="589"/>
      <c r="KP230" s="589"/>
      <c r="KQ230" s="589"/>
      <c r="KR230" s="589"/>
      <c r="KS230" s="589"/>
      <c r="KT230" s="589"/>
      <c r="KU230" s="589"/>
      <c r="KV230" s="589"/>
      <c r="KW230" s="589"/>
      <c r="KX230" s="589"/>
      <c r="KY230" s="589"/>
      <c r="KZ230" s="589"/>
      <c r="LA230" s="589"/>
      <c r="LB230" s="589"/>
      <c r="LC230" s="589"/>
      <c r="LD230" s="589"/>
      <c r="LE230" s="589"/>
      <c r="LF230" s="589"/>
      <c r="LG230" s="589"/>
      <c r="LH230" s="589"/>
      <c r="LI230" s="589"/>
      <c r="LJ230" s="589"/>
      <c r="LK230" s="589"/>
      <c r="LL230" s="589"/>
      <c r="LM230" s="589"/>
      <c r="LN230" s="589"/>
      <c r="LO230" s="589"/>
      <c r="LP230" s="589"/>
      <c r="LQ230" s="589"/>
      <c r="LR230" s="589"/>
      <c r="LS230" s="589"/>
      <c r="LT230" s="589"/>
      <c r="LU230" s="589"/>
      <c r="LV230" s="589"/>
      <c r="LW230" s="589"/>
      <c r="LX230" s="589"/>
      <c r="LY230" s="589"/>
      <c r="LZ230" s="589"/>
      <c r="MA230" s="589"/>
      <c r="MB230" s="589"/>
      <c r="MC230" s="589"/>
      <c r="MD230" s="589"/>
      <c r="ME230" s="589"/>
      <c r="MF230" s="589"/>
      <c r="MG230" s="589"/>
      <c r="MH230" s="589"/>
      <c r="MI230" s="589"/>
      <c r="MJ230" s="589"/>
      <c r="MK230" s="589"/>
      <c r="ML230" s="589"/>
      <c r="MM230" s="589"/>
      <c r="MN230" s="589"/>
      <c r="MO230" s="589"/>
      <c r="MP230" s="589"/>
      <c r="MQ230" s="589"/>
      <c r="MR230" s="589"/>
      <c r="MS230" s="589"/>
      <c r="MT230" s="589"/>
      <c r="MU230" s="589"/>
      <c r="MV230" s="589"/>
      <c r="MW230" s="589"/>
      <c r="MX230" s="589"/>
      <c r="MY230" s="589"/>
      <c r="MZ230" s="589"/>
      <c r="NA230" s="589"/>
      <c r="NB230" s="589"/>
      <c r="NC230" s="589"/>
      <c r="ND230" s="589"/>
      <c r="NE230" s="589"/>
      <c r="NF230" s="589"/>
      <c r="NG230" s="589"/>
      <c r="NH230" s="589"/>
      <c r="NI230" s="589"/>
      <c r="NJ230" s="589"/>
      <c r="NK230" s="589"/>
      <c r="NL230" s="589"/>
      <c r="NM230" s="589"/>
      <c r="NN230" s="589"/>
      <c r="NO230" s="589"/>
      <c r="NP230" s="589"/>
      <c r="NQ230" s="589"/>
      <c r="NR230" s="589"/>
      <c r="NS230" s="589"/>
      <c r="NT230" s="589"/>
      <c r="NU230" s="589"/>
      <c r="NV230" s="589"/>
      <c r="NW230" s="589"/>
      <c r="NX230" s="589"/>
      <c r="NY230" s="589"/>
      <c r="NZ230" s="589"/>
      <c r="OA230" s="589"/>
      <c r="OB230" s="589"/>
      <c r="OC230" s="589"/>
      <c r="OD230" s="589"/>
      <c r="OE230" s="589"/>
      <c r="OF230" s="589"/>
      <c r="OG230" s="589"/>
      <c r="OH230" s="589"/>
      <c r="OI230" s="589"/>
      <c r="OJ230" s="589"/>
      <c r="OK230" s="589"/>
      <c r="OL230" s="589"/>
      <c r="OM230" s="589"/>
      <c r="ON230" s="589"/>
      <c r="OO230" s="589"/>
      <c r="OP230" s="589"/>
      <c r="OQ230" s="589"/>
      <c r="OR230" s="589"/>
      <c r="OS230" s="589"/>
      <c r="OT230" s="589"/>
      <c r="OU230" s="589"/>
      <c r="OV230" s="589"/>
      <c r="OW230" s="589"/>
      <c r="OX230" s="589"/>
      <c r="OY230" s="589"/>
      <c r="OZ230" s="589"/>
      <c r="PA230" s="589"/>
      <c r="PB230" s="589"/>
      <c r="PC230" s="589"/>
      <c r="PD230" s="589"/>
      <c r="PE230" s="589"/>
      <c r="PF230" s="589"/>
      <c r="PG230" s="589"/>
      <c r="PH230" s="589"/>
      <c r="PI230" s="589"/>
      <c r="PJ230" s="589"/>
      <c r="PK230" s="589"/>
      <c r="PL230" s="589"/>
      <c r="PM230" s="589"/>
      <c r="PN230" s="589"/>
      <c r="PO230" s="589"/>
      <c r="PP230" s="589"/>
      <c r="PQ230" s="589"/>
      <c r="PR230" s="589"/>
      <c r="PS230" s="589"/>
      <c r="PT230" s="589"/>
      <c r="PU230" s="589"/>
      <c r="PV230" s="589"/>
      <c r="PW230" s="589"/>
      <c r="PX230" s="589"/>
      <c r="PY230" s="589"/>
      <c r="PZ230" s="589"/>
      <c r="QA230" s="589"/>
      <c r="QB230" s="589"/>
      <c r="QC230" s="589"/>
      <c r="QD230" s="589"/>
      <c r="QE230" s="589"/>
      <c r="QF230" s="589"/>
      <c r="QG230" s="589"/>
      <c r="QH230" s="589"/>
      <c r="QI230" s="589"/>
      <c r="QJ230" s="589"/>
      <c r="QK230" s="589"/>
      <c r="QL230" s="589"/>
      <c r="QM230" s="589"/>
      <c r="QN230" s="589"/>
      <c r="QO230" s="589"/>
      <c r="QP230" s="589"/>
      <c r="QQ230" s="589"/>
      <c r="QR230" s="589"/>
      <c r="QS230" s="589"/>
      <c r="QT230" s="589"/>
      <c r="QU230" s="589"/>
      <c r="QV230" s="589"/>
      <c r="QW230" s="589"/>
      <c r="QX230" s="589"/>
      <c r="QY230" s="589"/>
      <c r="QZ230" s="589"/>
      <c r="RA230" s="589"/>
      <c r="RB230" s="589"/>
      <c r="RC230" s="589"/>
      <c r="RD230" s="589"/>
      <c r="RE230" s="589"/>
      <c r="RF230" s="589"/>
      <c r="RG230" s="589"/>
      <c r="RH230" s="589"/>
      <c r="RI230" s="589"/>
      <c r="RJ230" s="589"/>
      <c r="RK230" s="589"/>
      <c r="RL230" s="589"/>
      <c r="RM230" s="589"/>
      <c r="RN230" s="589"/>
      <c r="RO230" s="589"/>
      <c r="RP230" s="589"/>
      <c r="RQ230" s="589"/>
      <c r="RR230" s="589"/>
      <c r="RS230" s="589"/>
      <c r="RT230" s="589"/>
      <c r="RU230" s="589"/>
      <c r="RV230" s="589"/>
      <c r="RW230" s="589"/>
      <c r="RX230" s="589"/>
      <c r="RY230" s="589"/>
      <c r="RZ230" s="589"/>
      <c r="SA230" s="589"/>
      <c r="SB230" s="589"/>
      <c r="SC230" s="589"/>
      <c r="SD230" s="589"/>
      <c r="SE230" s="589"/>
      <c r="SF230" s="589"/>
      <c r="SG230" s="589"/>
      <c r="SH230" s="589"/>
      <c r="SI230" s="589"/>
      <c r="SJ230" s="589"/>
      <c r="SK230" s="589"/>
      <c r="SL230" s="589"/>
      <c r="SM230" s="589"/>
      <c r="SN230" s="589"/>
      <c r="SO230" s="589"/>
      <c r="SP230" s="589"/>
      <c r="SQ230" s="589"/>
      <c r="SR230" s="589"/>
      <c r="SS230" s="589"/>
      <c r="ST230" s="589"/>
      <c r="SU230" s="589"/>
      <c r="SV230" s="589"/>
      <c r="SW230" s="589"/>
      <c r="SX230" s="589"/>
      <c r="SY230" s="589"/>
      <c r="SZ230" s="589"/>
      <c r="TA230" s="589"/>
      <c r="TB230" s="589"/>
      <c r="TC230" s="589"/>
      <c r="TD230" s="589"/>
      <c r="TE230" s="589"/>
      <c r="TF230" s="589"/>
      <c r="TG230" s="589"/>
      <c r="TH230" s="589"/>
      <c r="TI230" s="589"/>
      <c r="TJ230" s="589"/>
      <c r="TK230" s="589"/>
      <c r="TL230" s="589"/>
      <c r="TM230" s="589"/>
      <c r="TN230" s="589"/>
      <c r="TO230" s="589"/>
      <c r="TP230" s="589"/>
      <c r="TQ230" s="589"/>
      <c r="TR230" s="589"/>
      <c r="TS230" s="589"/>
      <c r="TT230" s="589"/>
      <c r="TU230" s="589"/>
      <c r="TV230" s="589"/>
      <c r="TW230" s="589"/>
      <c r="TX230" s="589"/>
      <c r="TY230" s="589"/>
      <c r="TZ230" s="589"/>
      <c r="UA230" s="589"/>
      <c r="UB230" s="589"/>
      <c r="UC230" s="589"/>
      <c r="UD230" s="589"/>
      <c r="UE230" s="589"/>
      <c r="UF230" s="589"/>
      <c r="UG230" s="589"/>
      <c r="UH230" s="589"/>
      <c r="UI230" s="589"/>
      <c r="UJ230" s="589"/>
      <c r="UK230" s="589"/>
      <c r="UL230" s="589"/>
      <c r="UM230" s="589"/>
      <c r="UN230" s="589"/>
    </row>
    <row r="231" spans="1:560" ht="28.5" customHeight="1" x14ac:dyDescent="0.25">
      <c r="A231" s="202" t="s">
        <v>528</v>
      </c>
      <c r="B231" s="202" t="s">
        <v>529</v>
      </c>
      <c r="C231" s="203" t="str">
        <f t="shared" si="45"/>
        <v>Choix Langue Vivante S4</v>
      </c>
      <c r="D231" s="824" t="str">
        <f t="shared" si="45"/>
        <v/>
      </c>
      <c r="E231" s="825" t="str">
        <f t="shared" si="45"/>
        <v/>
      </c>
      <c r="F231" s="826" t="str">
        <f t="shared" si="45"/>
        <v/>
      </c>
      <c r="G231" s="827" t="str">
        <f t="shared" si="45"/>
        <v/>
      </c>
      <c r="H231" s="828" t="str">
        <f t="shared" si="45"/>
        <v>1 UE 2 ECTS</v>
      </c>
      <c r="I231" s="829" t="str">
        <f t="shared" si="45"/>
        <v>2</v>
      </c>
      <c r="J231" s="829">
        <f t="shared" si="45"/>
        <v>2</v>
      </c>
      <c r="K231" s="830" t="str">
        <f t="shared" si="45"/>
        <v/>
      </c>
      <c r="L231" s="830" t="str">
        <f t="shared" si="45"/>
        <v/>
      </c>
      <c r="M231" s="831" t="str">
        <f t="shared" si="45"/>
        <v/>
      </c>
      <c r="N231" s="211" t="str">
        <f t="shared" si="45"/>
        <v/>
      </c>
      <c r="O231" s="211"/>
      <c r="P231" s="211" t="str">
        <f t="shared" si="45"/>
        <v/>
      </c>
      <c r="Q231" s="211"/>
      <c r="R231" s="211"/>
      <c r="S231" s="832" t="str">
        <f t="shared" si="45"/>
        <v/>
      </c>
      <c r="T231" s="213"/>
      <c r="U231" s="214"/>
      <c r="V231" s="833"/>
      <c r="W231" s="211"/>
      <c r="X231" s="211"/>
      <c r="Y231" s="211"/>
      <c r="Z231" s="211"/>
      <c r="AA231" s="211"/>
      <c r="AB231" s="211"/>
      <c r="AC231" s="832"/>
      <c r="AD231" s="213"/>
      <c r="AE231" s="214"/>
      <c r="AF231" s="833"/>
      <c r="AG231" s="211"/>
      <c r="AH231" s="211"/>
      <c r="AI231" s="211"/>
      <c r="AJ231" s="211"/>
      <c r="AK231" s="211"/>
      <c r="AL231" s="211"/>
      <c r="AM231" s="211"/>
      <c r="AN231" s="211"/>
      <c r="HK231" s="2"/>
      <c r="HL231" s="2"/>
      <c r="HM231" s="2"/>
      <c r="HN231" s="2"/>
      <c r="HO231" s="2"/>
      <c r="HP231" s="2"/>
      <c r="HQ231" s="2"/>
      <c r="HR231" s="2"/>
      <c r="HS231" s="2"/>
    </row>
    <row r="232" spans="1:560" ht="75" customHeight="1" x14ac:dyDescent="0.25">
      <c r="A232" s="872" t="str">
        <f>+IF(A185="","",A185)</f>
        <v/>
      </c>
      <c r="B232" s="873" t="str">
        <f>+IF(B185="","",B185)</f>
        <v>LLA4ALL</v>
      </c>
      <c r="C232" s="874" t="str">
        <f t="shared" si="45"/>
        <v>Allemand S4</v>
      </c>
      <c r="D232" s="837" t="str">
        <f t="shared" si="45"/>
        <v>LOL4B6A
LOL4C6C
LOL4D6A
LOL4DH41
LOL4E4A
LOL4G8A
LOL4H5A</v>
      </c>
      <c r="E232" s="136" t="str">
        <f t="shared" si="45"/>
        <v>UE TRONC COMMUN</v>
      </c>
      <c r="F232" s="875" t="str">
        <f t="shared" si="45"/>
        <v>UFR COLLEGIUM LLSH</v>
      </c>
      <c r="G232" s="838" t="str">
        <f t="shared" si="45"/>
        <v>LEA</v>
      </c>
      <c r="H232" s="840" t="str">
        <f t="shared" si="45"/>
        <v/>
      </c>
      <c r="I232" s="252" t="str">
        <f t="shared" si="45"/>
        <v>2</v>
      </c>
      <c r="J232" s="876" t="str">
        <f t="shared" si="45"/>
        <v>2</v>
      </c>
      <c r="K232" s="252" t="str">
        <f t="shared" si="45"/>
        <v>FLEURY Alain</v>
      </c>
      <c r="L232" s="252" t="str">
        <f t="shared" si="45"/>
        <v>12</v>
      </c>
      <c r="M232" s="876" t="str">
        <f t="shared" si="45"/>
        <v/>
      </c>
      <c r="N232" s="570" t="str">
        <f t="shared" si="45"/>
        <v/>
      </c>
      <c r="O232" s="570"/>
      <c r="P232" s="255">
        <f t="shared" si="45"/>
        <v>18</v>
      </c>
      <c r="Q232" s="255"/>
      <c r="R232" s="255"/>
      <c r="S232" s="843" t="str">
        <f t="shared" si="45"/>
        <v/>
      </c>
      <c r="T232" s="231" t="str">
        <f t="shared" si="45"/>
        <v>100% CC dont DEVOIR MAISON</v>
      </c>
      <c r="U232" s="232" t="str">
        <f t="shared" si="45"/>
        <v>100% CT
DEVOIR MAISON</v>
      </c>
      <c r="V232" s="821">
        <f t="shared" si="45"/>
        <v>1</v>
      </c>
      <c r="W232" s="291" t="str">
        <f t="shared" si="45"/>
        <v>CC</v>
      </c>
      <c r="X232" s="291" t="str">
        <f t="shared" si="45"/>
        <v>écrit et oral</v>
      </c>
      <c r="Y232" s="291" t="str">
        <f t="shared" si="45"/>
        <v>écrit 1h30 + oral 15 min</v>
      </c>
      <c r="Z232" s="292">
        <f t="shared" si="45"/>
        <v>1</v>
      </c>
      <c r="AA232" s="293" t="str">
        <f t="shared" si="45"/>
        <v>CT</v>
      </c>
      <c r="AB232" s="293" t="str">
        <f t="shared" si="45"/>
        <v>écrit</v>
      </c>
      <c r="AC232" s="823" t="str">
        <f t="shared" si="45"/>
        <v>2h00</v>
      </c>
      <c r="AD232" s="859" t="str">
        <f t="shared" si="45"/>
        <v>100% CT oral à distance 15 min. Contacter enseignant au préalable par téléphone</v>
      </c>
      <c r="AE232" s="2646" t="str">
        <f t="shared" si="45"/>
        <v>100% CT oral à distance 15 min. Contacter enseignant au préalable par téléphone</v>
      </c>
      <c r="AF232" s="821">
        <f t="shared" si="45"/>
        <v>1</v>
      </c>
      <c r="AG232" s="291" t="str">
        <f t="shared" si="45"/>
        <v>CT</v>
      </c>
      <c r="AH232" s="291" t="str">
        <f t="shared" si="45"/>
        <v>oral</v>
      </c>
      <c r="AI232" s="291" t="str">
        <f t="shared" si="45"/>
        <v>15 min</v>
      </c>
      <c r="AJ232" s="292">
        <f t="shared" si="45"/>
        <v>1</v>
      </c>
      <c r="AK232" s="293" t="str">
        <f t="shared" si="45"/>
        <v>CT</v>
      </c>
      <c r="AL232" s="293" t="str">
        <f t="shared" si="45"/>
        <v>oral</v>
      </c>
      <c r="AM232" s="293" t="str">
        <f t="shared" si="45"/>
        <v>15 min</v>
      </c>
      <c r="AN232" s="237" t="str">
        <f t="shared" si="45"/>
        <v>L'enseignement d'allemand pour spécialistes des autres disciplines travaille sur toutes les compétences écrites et orales et est organisé par groupes de niveau (A2/2 à B1+).</v>
      </c>
    </row>
    <row r="233" spans="1:560" s="590" customFormat="1" ht="93.75" customHeight="1" x14ac:dyDescent="0.25">
      <c r="A233" s="877"/>
      <c r="B233" s="873" t="s">
        <v>530</v>
      </c>
      <c r="C233" s="878" t="s">
        <v>531</v>
      </c>
      <c r="D233" s="837" t="s">
        <v>532</v>
      </c>
      <c r="E233" s="136" t="str">
        <f>+IF(E186="","",E186)</f>
        <v>UE TRONC COMMUN</v>
      </c>
      <c r="F233" s="838" t="s">
        <v>123</v>
      </c>
      <c r="G233" s="838" t="s">
        <v>51</v>
      </c>
      <c r="H233" s="879"/>
      <c r="I233" s="581" t="s">
        <v>52</v>
      </c>
      <c r="J233" s="870" t="s">
        <v>52</v>
      </c>
      <c r="K233" s="581" t="s">
        <v>281</v>
      </c>
      <c r="L233" s="581">
        <v>11</v>
      </c>
      <c r="M233" s="870"/>
      <c r="N233" s="228"/>
      <c r="O233" s="228"/>
      <c r="P233" s="228">
        <v>18</v>
      </c>
      <c r="Q233" s="228"/>
      <c r="R233" s="228"/>
      <c r="S233" s="871"/>
      <c r="T233" s="231" t="s">
        <v>1307</v>
      </c>
      <c r="U233" s="880" t="s">
        <v>1308</v>
      </c>
      <c r="V233" s="821">
        <v>1</v>
      </c>
      <c r="W233" s="291" t="s">
        <v>54</v>
      </c>
      <c r="X233" s="291" t="s">
        <v>126</v>
      </c>
      <c r="Y233" s="291"/>
      <c r="Z233" s="292">
        <v>1</v>
      </c>
      <c r="AA233" s="293" t="s">
        <v>57</v>
      </c>
      <c r="AB233" s="293" t="s">
        <v>127</v>
      </c>
      <c r="AC233" s="823" t="s">
        <v>82</v>
      </c>
      <c r="AD233" s="231" t="s">
        <v>1309</v>
      </c>
      <c r="AE233" s="2646" t="str">
        <f t="shared" ref="AE233" si="47">+AD233</f>
        <v>DM sans temps limité, 
dépôt sujet sur CELENE le xx/06,
copie à rendre au plus tard le xx/06 sur mon adresse email emiliejanton@yahoo.fr, cmasarrre@yahoo.fr</v>
      </c>
      <c r="AF233" s="821">
        <v>1</v>
      </c>
      <c r="AG233" s="291" t="s">
        <v>57</v>
      </c>
      <c r="AH233" s="291" t="s">
        <v>127</v>
      </c>
      <c r="AI233" s="291" t="s">
        <v>82</v>
      </c>
      <c r="AJ233" s="292">
        <v>1</v>
      </c>
      <c r="AK233" s="293" t="s">
        <v>57</v>
      </c>
      <c r="AL233" s="293" t="s">
        <v>127</v>
      </c>
      <c r="AM233" s="293" t="s">
        <v>82</v>
      </c>
      <c r="AN233" s="640" t="s">
        <v>135</v>
      </c>
      <c r="AO233" s="587"/>
      <c r="AP233" s="587"/>
      <c r="AQ233" s="587"/>
      <c r="AR233" s="587"/>
      <c r="AS233" s="587"/>
      <c r="AT233" s="587"/>
      <c r="AU233" s="587"/>
      <c r="AV233" s="587"/>
      <c r="AW233" s="587"/>
      <c r="AX233" s="587"/>
      <c r="AY233" s="587"/>
      <c r="AZ233" s="587"/>
      <c r="BA233" s="587"/>
      <c r="BB233" s="587"/>
      <c r="BC233" s="587"/>
      <c r="BD233" s="587"/>
      <c r="BE233" s="587"/>
      <c r="BF233" s="587"/>
      <c r="BG233" s="587"/>
      <c r="BH233" s="587"/>
      <c r="BI233" s="587"/>
      <c r="BJ233" s="587"/>
      <c r="BK233" s="587"/>
      <c r="BL233" s="587"/>
      <c r="BM233" s="587"/>
      <c r="BN233" s="587"/>
      <c r="BO233" s="587"/>
      <c r="BP233" s="587"/>
      <c r="BQ233" s="587"/>
      <c r="BR233" s="587"/>
      <c r="BS233" s="587"/>
      <c r="BT233" s="587"/>
      <c r="BU233" s="587"/>
      <c r="BV233" s="587"/>
      <c r="BW233" s="587"/>
      <c r="BX233" s="587"/>
      <c r="BY233" s="587"/>
      <c r="BZ233" s="587"/>
      <c r="CA233" s="587"/>
      <c r="CB233" s="587"/>
      <c r="CC233" s="587"/>
      <c r="CD233" s="587"/>
      <c r="CE233" s="587"/>
      <c r="CF233" s="587"/>
      <c r="CG233" s="587"/>
      <c r="CH233" s="587"/>
      <c r="CI233" s="587"/>
      <c r="CJ233" s="587"/>
      <c r="CK233" s="587"/>
      <c r="CL233" s="587"/>
      <c r="CM233" s="587"/>
      <c r="CN233" s="587"/>
      <c r="CO233" s="587"/>
      <c r="CP233" s="587"/>
      <c r="CQ233" s="587"/>
      <c r="CR233" s="587"/>
      <c r="CS233" s="587"/>
      <c r="CT233" s="587"/>
      <c r="CU233" s="587"/>
      <c r="CV233" s="587"/>
      <c r="CW233" s="587"/>
      <c r="CX233" s="587"/>
      <c r="CY233" s="587"/>
      <c r="CZ233" s="587"/>
      <c r="DA233" s="587"/>
      <c r="DB233" s="587"/>
      <c r="DC233" s="587"/>
      <c r="DD233" s="587"/>
      <c r="DE233" s="587"/>
      <c r="DF233" s="587"/>
      <c r="DG233" s="587"/>
      <c r="DH233" s="587"/>
      <c r="DI233" s="587"/>
      <c r="DJ233" s="587"/>
      <c r="DK233" s="587"/>
      <c r="DL233" s="588"/>
      <c r="DM233" s="588"/>
      <c r="DN233" s="588"/>
      <c r="DO233" s="588"/>
      <c r="DP233" s="588"/>
      <c r="DQ233" s="588"/>
      <c r="DR233" s="588"/>
      <c r="DS233" s="588"/>
      <c r="DT233" s="588"/>
      <c r="DU233" s="588"/>
      <c r="DV233" s="588"/>
      <c r="DW233" s="588"/>
      <c r="DX233" s="588"/>
      <c r="DY233" s="588"/>
      <c r="DZ233" s="588"/>
      <c r="EA233" s="588"/>
      <c r="EB233" s="588"/>
      <c r="EC233" s="588"/>
      <c r="ED233" s="588"/>
      <c r="EE233" s="588"/>
      <c r="EF233" s="588"/>
      <c r="EG233" s="588"/>
      <c r="EH233" s="588"/>
      <c r="EI233" s="588"/>
      <c r="EJ233" s="588"/>
      <c r="EK233" s="588"/>
      <c r="EL233" s="588"/>
      <c r="EM233" s="588"/>
      <c r="EN233" s="588"/>
      <c r="EO233" s="588"/>
      <c r="EP233" s="588"/>
      <c r="EQ233" s="588"/>
      <c r="ER233" s="588"/>
      <c r="ES233" s="588"/>
      <c r="ET233" s="588"/>
      <c r="EU233" s="588"/>
      <c r="EV233" s="588"/>
      <c r="EW233" s="588"/>
      <c r="EX233" s="588"/>
      <c r="EY233" s="588"/>
      <c r="EZ233" s="588"/>
      <c r="FA233" s="588"/>
      <c r="FB233" s="588"/>
      <c r="FC233" s="588"/>
      <c r="FD233" s="588"/>
      <c r="FE233" s="588"/>
      <c r="FF233" s="588"/>
      <c r="FG233" s="588"/>
      <c r="FH233" s="588"/>
      <c r="FI233" s="588"/>
      <c r="FJ233" s="588"/>
      <c r="FK233" s="588"/>
      <c r="FL233" s="588"/>
      <c r="FM233" s="588"/>
      <c r="FN233" s="588"/>
      <c r="FO233" s="588"/>
      <c r="FP233" s="588"/>
      <c r="FQ233" s="588"/>
      <c r="FR233" s="588"/>
      <c r="FS233" s="588"/>
      <c r="FT233" s="588"/>
      <c r="FU233" s="588"/>
      <c r="FV233" s="588"/>
      <c r="FW233" s="588"/>
      <c r="FX233" s="588"/>
      <c r="FY233" s="588"/>
      <c r="FZ233" s="588"/>
      <c r="GA233" s="588"/>
      <c r="GB233" s="588"/>
      <c r="GC233" s="588"/>
      <c r="GD233" s="588"/>
      <c r="GE233" s="588"/>
      <c r="GF233" s="588"/>
      <c r="GG233" s="588"/>
      <c r="GH233" s="588"/>
      <c r="GI233" s="588"/>
      <c r="GJ233" s="588"/>
      <c r="GK233" s="588"/>
      <c r="GL233" s="588"/>
      <c r="GM233" s="588"/>
      <c r="GN233" s="588"/>
      <c r="GO233" s="588"/>
      <c r="GP233" s="588"/>
      <c r="GQ233" s="588"/>
      <c r="GR233" s="588"/>
      <c r="GS233" s="588"/>
      <c r="GT233" s="588"/>
      <c r="GU233" s="588"/>
      <c r="GV233" s="588"/>
      <c r="GW233" s="588"/>
      <c r="GX233" s="588"/>
      <c r="GY233" s="588"/>
      <c r="GZ233" s="588"/>
      <c r="HA233" s="588"/>
      <c r="HB233" s="588"/>
      <c r="HC233" s="588"/>
      <c r="HD233" s="588"/>
      <c r="HE233" s="588"/>
      <c r="HF233" s="588"/>
      <c r="HG233" s="588"/>
      <c r="HH233" s="588"/>
      <c r="HI233" s="588"/>
      <c r="HJ233" s="588"/>
      <c r="HK233" s="588"/>
      <c r="HL233" s="588"/>
      <c r="HM233" s="588"/>
      <c r="HN233" s="588"/>
      <c r="HO233" s="588"/>
      <c r="HP233" s="588"/>
      <c r="HQ233" s="588"/>
      <c r="HR233" s="588"/>
      <c r="HS233" s="588"/>
      <c r="HT233" s="588"/>
      <c r="HU233" s="588"/>
      <c r="HV233" s="588"/>
      <c r="HW233" s="588"/>
      <c r="HX233" s="589"/>
      <c r="HY233" s="589"/>
      <c r="HZ233" s="589"/>
      <c r="IA233" s="589"/>
      <c r="IB233" s="589"/>
      <c r="IC233" s="589"/>
      <c r="ID233" s="589"/>
      <c r="IE233" s="589"/>
      <c r="IF233" s="589"/>
      <c r="IG233" s="589"/>
      <c r="IH233" s="589"/>
      <c r="II233" s="589"/>
      <c r="IJ233" s="589"/>
      <c r="IK233" s="589"/>
      <c r="IL233" s="589"/>
      <c r="IM233" s="589"/>
      <c r="IN233" s="589"/>
      <c r="IO233" s="589"/>
      <c r="IP233" s="589"/>
      <c r="IQ233" s="589"/>
      <c r="IR233" s="589"/>
      <c r="IS233" s="589"/>
      <c r="IT233" s="589"/>
      <c r="IU233" s="589"/>
      <c r="IV233" s="589"/>
      <c r="IW233" s="589"/>
      <c r="IX233" s="589"/>
      <c r="IY233" s="589"/>
      <c r="IZ233" s="589"/>
      <c r="JA233" s="589"/>
      <c r="JB233" s="589"/>
      <c r="JC233" s="589"/>
      <c r="JD233" s="589"/>
      <c r="JE233" s="589"/>
      <c r="JF233" s="589"/>
      <c r="JG233" s="589"/>
      <c r="JH233" s="589"/>
      <c r="JI233" s="589"/>
      <c r="JJ233" s="589"/>
      <c r="JK233" s="589"/>
      <c r="JL233" s="589"/>
      <c r="JM233" s="589"/>
      <c r="JN233" s="589"/>
      <c r="JO233" s="589"/>
      <c r="JP233" s="589"/>
      <c r="JQ233" s="589"/>
      <c r="JR233" s="589"/>
      <c r="JS233" s="589"/>
      <c r="JT233" s="589"/>
      <c r="JU233" s="589"/>
      <c r="JV233" s="589"/>
      <c r="JW233" s="589"/>
      <c r="JX233" s="589"/>
      <c r="JY233" s="589"/>
      <c r="JZ233" s="589"/>
      <c r="KA233" s="589"/>
      <c r="KB233" s="589"/>
      <c r="KC233" s="589"/>
      <c r="KD233" s="589"/>
      <c r="KE233" s="589"/>
      <c r="KF233" s="589"/>
      <c r="KG233" s="589"/>
      <c r="KH233" s="589"/>
      <c r="KI233" s="589"/>
      <c r="KJ233" s="589"/>
      <c r="KK233" s="589"/>
      <c r="KL233" s="589"/>
      <c r="KM233" s="589"/>
      <c r="KN233" s="589"/>
      <c r="KO233" s="589"/>
      <c r="KP233" s="589"/>
      <c r="KQ233" s="589"/>
      <c r="KR233" s="589"/>
      <c r="KS233" s="589"/>
      <c r="KT233" s="589"/>
      <c r="KU233" s="589"/>
      <c r="KV233" s="589"/>
      <c r="KW233" s="589"/>
      <c r="KX233" s="589"/>
      <c r="KY233" s="589"/>
      <c r="KZ233" s="589"/>
      <c r="LA233" s="589"/>
      <c r="LB233" s="589"/>
      <c r="LC233" s="589"/>
      <c r="LD233" s="589"/>
      <c r="LE233" s="589"/>
      <c r="LF233" s="589"/>
      <c r="LG233" s="589"/>
      <c r="LH233" s="589"/>
      <c r="LI233" s="589"/>
      <c r="LJ233" s="589"/>
      <c r="LK233" s="589"/>
      <c r="LL233" s="589"/>
      <c r="LM233" s="589"/>
      <c r="LN233" s="589"/>
      <c r="LO233" s="589"/>
      <c r="LP233" s="589"/>
      <c r="LQ233" s="589"/>
      <c r="LR233" s="589"/>
      <c r="LS233" s="589"/>
      <c r="LT233" s="589"/>
      <c r="LU233" s="589"/>
      <c r="LV233" s="589"/>
      <c r="LW233" s="589"/>
      <c r="LX233" s="589"/>
      <c r="LY233" s="589"/>
      <c r="LZ233" s="589"/>
      <c r="MA233" s="589"/>
      <c r="MB233" s="589"/>
      <c r="MC233" s="589"/>
      <c r="MD233" s="589"/>
      <c r="ME233" s="589"/>
      <c r="MF233" s="589"/>
      <c r="MG233" s="589"/>
      <c r="MH233" s="589"/>
      <c r="MI233" s="589"/>
      <c r="MJ233" s="589"/>
      <c r="MK233" s="589"/>
      <c r="ML233" s="589"/>
      <c r="MM233" s="589"/>
      <c r="MN233" s="589"/>
      <c r="MO233" s="589"/>
      <c r="MP233" s="589"/>
      <c r="MQ233" s="589"/>
      <c r="MR233" s="589"/>
      <c r="MS233" s="589"/>
      <c r="MT233" s="589"/>
      <c r="MU233" s="589"/>
      <c r="MV233" s="589"/>
      <c r="MW233" s="589"/>
      <c r="MX233" s="589"/>
      <c r="MY233" s="589"/>
      <c r="MZ233" s="589"/>
      <c r="NA233" s="589"/>
      <c r="NB233" s="589"/>
      <c r="NC233" s="589"/>
      <c r="ND233" s="589"/>
      <c r="NE233" s="589"/>
      <c r="NF233" s="589"/>
      <c r="NG233" s="589"/>
      <c r="NH233" s="589"/>
      <c r="NI233" s="589"/>
      <c r="NJ233" s="589"/>
      <c r="NK233" s="589"/>
      <c r="NL233" s="589"/>
      <c r="NM233" s="589"/>
      <c r="NN233" s="589"/>
      <c r="NO233" s="589"/>
      <c r="NP233" s="589"/>
      <c r="NQ233" s="589"/>
      <c r="NR233" s="589"/>
      <c r="NS233" s="589"/>
      <c r="NT233" s="589"/>
      <c r="NU233" s="589"/>
      <c r="NV233" s="589"/>
      <c r="NW233" s="589"/>
      <c r="NX233" s="589"/>
      <c r="NY233" s="589"/>
      <c r="NZ233" s="589"/>
      <c r="OA233" s="589"/>
      <c r="OB233" s="589"/>
      <c r="OC233" s="589"/>
      <c r="OD233" s="589"/>
      <c r="OE233" s="589"/>
      <c r="OF233" s="589"/>
      <c r="OG233" s="589"/>
      <c r="OH233" s="589"/>
      <c r="OI233" s="589"/>
      <c r="OJ233" s="589"/>
      <c r="OK233" s="589"/>
      <c r="OL233" s="589"/>
      <c r="OM233" s="589"/>
      <c r="ON233" s="589"/>
      <c r="OO233" s="589"/>
      <c r="OP233" s="589"/>
      <c r="OQ233" s="589"/>
      <c r="OR233" s="589"/>
      <c r="OS233" s="589"/>
      <c r="OT233" s="589"/>
      <c r="OU233" s="589"/>
      <c r="OV233" s="589"/>
      <c r="OW233" s="589"/>
      <c r="OX233" s="589"/>
      <c r="OY233" s="589"/>
      <c r="OZ233" s="589"/>
      <c r="PA233" s="589"/>
      <c r="PB233" s="589"/>
      <c r="PC233" s="589"/>
      <c r="PD233" s="589"/>
      <c r="PE233" s="589"/>
      <c r="PF233" s="589"/>
      <c r="PG233" s="589"/>
      <c r="PH233" s="589"/>
      <c r="PI233" s="589"/>
      <c r="PJ233" s="589"/>
      <c r="PK233" s="589"/>
      <c r="PL233" s="589"/>
      <c r="PM233" s="589"/>
      <c r="PN233" s="589"/>
      <c r="PO233" s="589"/>
      <c r="PP233" s="589"/>
      <c r="PQ233" s="589"/>
      <c r="PR233" s="589"/>
      <c r="PS233" s="589"/>
      <c r="PT233" s="589"/>
      <c r="PU233" s="589"/>
      <c r="PV233" s="589"/>
      <c r="PW233" s="589"/>
      <c r="PX233" s="589"/>
      <c r="PY233" s="589"/>
      <c r="PZ233" s="589"/>
      <c r="QA233" s="589"/>
      <c r="QB233" s="589"/>
      <c r="QC233" s="589"/>
      <c r="QD233" s="589"/>
      <c r="QE233" s="589"/>
      <c r="QF233" s="589"/>
      <c r="QG233" s="589"/>
      <c r="QH233" s="589"/>
      <c r="QI233" s="589"/>
      <c r="QJ233" s="589"/>
      <c r="QK233" s="589"/>
      <c r="QL233" s="589"/>
      <c r="QM233" s="589"/>
      <c r="QN233" s="589"/>
      <c r="QO233" s="589"/>
      <c r="QP233" s="589"/>
      <c r="QQ233" s="589"/>
      <c r="QR233" s="589"/>
      <c r="QS233" s="589"/>
      <c r="QT233" s="589"/>
      <c r="QU233" s="589"/>
      <c r="QV233" s="589"/>
      <c r="QW233" s="589"/>
      <c r="QX233" s="589"/>
      <c r="QY233" s="589"/>
      <c r="QZ233" s="589"/>
      <c r="RA233" s="589"/>
      <c r="RB233" s="589"/>
      <c r="RC233" s="589"/>
      <c r="RD233" s="589"/>
      <c r="RE233" s="589"/>
      <c r="RF233" s="589"/>
      <c r="RG233" s="589"/>
      <c r="RH233" s="589"/>
      <c r="RI233" s="589"/>
      <c r="RJ233" s="589"/>
      <c r="RK233" s="589"/>
      <c r="RL233" s="589"/>
      <c r="RM233" s="589"/>
      <c r="RN233" s="589"/>
      <c r="RO233" s="589"/>
      <c r="RP233" s="589"/>
      <c r="RQ233" s="589"/>
      <c r="RR233" s="589"/>
      <c r="RS233" s="589"/>
      <c r="RT233" s="589"/>
      <c r="RU233" s="589"/>
      <c r="RV233" s="589"/>
      <c r="RW233" s="589"/>
      <c r="RX233" s="589"/>
      <c r="RY233" s="589"/>
      <c r="RZ233" s="589"/>
      <c r="SA233" s="589"/>
      <c r="SB233" s="589"/>
      <c r="SC233" s="589"/>
      <c r="SD233" s="589"/>
      <c r="SE233" s="589"/>
      <c r="SF233" s="589"/>
      <c r="SG233" s="589"/>
      <c r="SH233" s="589"/>
      <c r="SI233" s="589"/>
      <c r="SJ233" s="589"/>
      <c r="SK233" s="589"/>
      <c r="SL233" s="589"/>
      <c r="SM233" s="589"/>
      <c r="SN233" s="589"/>
      <c r="SO233" s="589"/>
      <c r="SP233" s="589"/>
      <c r="SQ233" s="589"/>
      <c r="SR233" s="589"/>
      <c r="SS233" s="589"/>
      <c r="ST233" s="589"/>
      <c r="SU233" s="589"/>
      <c r="SV233" s="589"/>
      <c r="SW233" s="589"/>
      <c r="SX233" s="589"/>
      <c r="SY233" s="589"/>
      <c r="SZ233" s="589"/>
      <c r="TA233" s="589"/>
      <c r="TB233" s="589"/>
      <c r="TC233" s="589"/>
      <c r="TD233" s="589"/>
      <c r="TE233" s="589"/>
      <c r="TF233" s="589"/>
      <c r="TG233" s="589"/>
      <c r="TH233" s="589"/>
      <c r="TI233" s="589"/>
      <c r="TJ233" s="589"/>
      <c r="TK233" s="589"/>
      <c r="TL233" s="589"/>
      <c r="TM233" s="589"/>
      <c r="TN233" s="589"/>
      <c r="TO233" s="589"/>
      <c r="TP233" s="589"/>
      <c r="TQ233" s="589"/>
      <c r="TR233" s="589"/>
      <c r="TS233" s="589"/>
      <c r="TT233" s="589"/>
      <c r="TU233" s="589"/>
      <c r="TV233" s="589"/>
      <c r="TW233" s="589"/>
      <c r="TX233" s="589"/>
      <c r="TY233" s="589"/>
      <c r="TZ233" s="589"/>
      <c r="UA233" s="589"/>
      <c r="UB233" s="589"/>
      <c r="UC233" s="589"/>
      <c r="UD233" s="589"/>
      <c r="UE233" s="589"/>
      <c r="UF233" s="589"/>
      <c r="UG233" s="589"/>
      <c r="UH233" s="589"/>
      <c r="UI233" s="589"/>
      <c r="UJ233" s="589"/>
      <c r="UK233" s="589"/>
      <c r="UL233" s="589"/>
      <c r="UM233" s="589"/>
      <c r="UN233" s="589"/>
    </row>
    <row r="234" spans="1:560" s="590" customFormat="1" ht="75" customHeight="1" x14ac:dyDescent="0.25">
      <c r="A234" s="877" t="str">
        <f>+IF(A187="","",A187)</f>
        <v/>
      </c>
      <c r="B234" s="873" t="str">
        <f>+IF(B187="","",B187)</f>
        <v>LLA4G90</v>
      </c>
      <c r="C234" s="878" t="str">
        <f>+IF(C187="","",C187)</f>
        <v xml:space="preserve">Français : Grammaire 2 </v>
      </c>
      <c r="D234" s="837" t="str">
        <f>+IF(D187="","",D187)</f>
        <v/>
      </c>
      <c r="E234" s="136" t="str">
        <f>+IF(E187="","",E187)</f>
        <v>UE TRONC COMMUN</v>
      </c>
      <c r="F234" s="838" t="str">
        <f t="shared" ref="F234:AN234" si="48">+IF(F187="","",F187)</f>
        <v>L2 LLCER</v>
      </c>
      <c r="G234" s="838" t="str">
        <f t="shared" si="48"/>
        <v>LLCER</v>
      </c>
      <c r="H234" s="879" t="str">
        <f t="shared" si="48"/>
        <v/>
      </c>
      <c r="I234" s="581">
        <f t="shared" si="48"/>
        <v>2</v>
      </c>
      <c r="J234" s="870">
        <f t="shared" si="48"/>
        <v>2</v>
      </c>
      <c r="K234" s="581" t="str">
        <f t="shared" si="48"/>
        <v>SERPOLLET Noëlle
NATANSON Brigitte</v>
      </c>
      <c r="L234" s="581" t="str">
        <f t="shared" si="48"/>
        <v>09</v>
      </c>
      <c r="M234" s="870" t="str">
        <f t="shared" si="48"/>
        <v/>
      </c>
      <c r="N234" s="228" t="str">
        <f t="shared" si="48"/>
        <v/>
      </c>
      <c r="O234" s="228"/>
      <c r="P234" s="228">
        <f t="shared" si="48"/>
        <v>0</v>
      </c>
      <c r="Q234" s="228"/>
      <c r="R234" s="228"/>
      <c r="S234" s="871" t="str">
        <f t="shared" si="48"/>
        <v/>
      </c>
      <c r="T234" s="231" t="str">
        <f t="shared" si="48"/>
        <v>100% CC. DM</v>
      </c>
      <c r="U234" s="232" t="str">
        <f t="shared" si="48"/>
        <v>100%CT. DM</v>
      </c>
      <c r="V234" s="821">
        <f t="shared" si="48"/>
        <v>1</v>
      </c>
      <c r="W234" s="291" t="str">
        <f t="shared" si="48"/>
        <v>CC</v>
      </c>
      <c r="X234" s="291" t="str">
        <f t="shared" si="48"/>
        <v>écrit et oral</v>
      </c>
      <c r="Y234" s="291" t="str">
        <f t="shared" si="48"/>
        <v/>
      </c>
      <c r="Z234" s="292">
        <f t="shared" si="48"/>
        <v>1</v>
      </c>
      <c r="AA234" s="293" t="str">
        <f t="shared" si="48"/>
        <v>CT</v>
      </c>
      <c r="AB234" s="293" t="str">
        <f t="shared" si="48"/>
        <v>écrit</v>
      </c>
      <c r="AC234" s="823" t="str">
        <f t="shared" si="48"/>
        <v>2h00</v>
      </c>
      <c r="AD234" s="859" t="str">
        <f t="shared" si="48"/>
        <v>100%CT. DM</v>
      </c>
      <c r="AE234" s="2646" t="str">
        <f t="shared" si="48"/>
        <v>100%CT. DM</v>
      </c>
      <c r="AF234" s="821">
        <f t="shared" si="48"/>
        <v>1</v>
      </c>
      <c r="AG234" s="291" t="str">
        <f t="shared" si="48"/>
        <v>CT</v>
      </c>
      <c r="AH234" s="291" t="str">
        <f t="shared" si="48"/>
        <v>écrit</v>
      </c>
      <c r="AI234" s="291" t="str">
        <f t="shared" si="48"/>
        <v>2h00</v>
      </c>
      <c r="AJ234" s="292">
        <f t="shared" si="48"/>
        <v>1</v>
      </c>
      <c r="AK234" s="293" t="str">
        <f t="shared" si="48"/>
        <v>CT</v>
      </c>
      <c r="AL234" s="293" t="str">
        <f t="shared" si="48"/>
        <v>écrit</v>
      </c>
      <c r="AM234" s="293" t="str">
        <f t="shared" si="48"/>
        <v>2h00</v>
      </c>
      <c r="AN234" s="640" t="str">
        <f t="shared" si="48"/>
        <v/>
      </c>
      <c r="AO234" s="587"/>
      <c r="AP234" s="587"/>
      <c r="AQ234" s="587"/>
      <c r="AR234" s="587"/>
      <c r="AS234" s="587"/>
      <c r="AT234" s="587"/>
      <c r="AU234" s="587"/>
      <c r="AV234" s="587"/>
      <c r="AW234" s="587"/>
      <c r="AX234" s="587"/>
      <c r="AY234" s="587"/>
      <c r="AZ234" s="587"/>
      <c r="BA234" s="587"/>
      <c r="BB234" s="587"/>
      <c r="BC234" s="587"/>
      <c r="BD234" s="587"/>
      <c r="BE234" s="587"/>
      <c r="BF234" s="587"/>
      <c r="BG234" s="587"/>
      <c r="BH234" s="587"/>
      <c r="BI234" s="587"/>
      <c r="BJ234" s="587"/>
      <c r="BK234" s="587"/>
      <c r="BL234" s="587"/>
      <c r="BM234" s="587"/>
      <c r="BN234" s="587"/>
      <c r="BO234" s="587"/>
      <c r="BP234" s="587"/>
      <c r="BQ234" s="587"/>
      <c r="BR234" s="587"/>
      <c r="BS234" s="587"/>
      <c r="BT234" s="587"/>
      <c r="BU234" s="587"/>
      <c r="BV234" s="587"/>
      <c r="BW234" s="587"/>
      <c r="BX234" s="587"/>
      <c r="BY234" s="587"/>
      <c r="BZ234" s="587"/>
      <c r="CA234" s="587"/>
      <c r="CB234" s="587"/>
      <c r="CC234" s="587"/>
      <c r="CD234" s="587"/>
      <c r="CE234" s="587"/>
      <c r="CF234" s="587"/>
      <c r="CG234" s="587"/>
      <c r="CH234" s="587"/>
      <c r="CI234" s="587"/>
      <c r="CJ234" s="587"/>
      <c r="CK234" s="587"/>
      <c r="CL234" s="587"/>
      <c r="CM234" s="587"/>
      <c r="CN234" s="587"/>
      <c r="CO234" s="587"/>
      <c r="CP234" s="587"/>
      <c r="CQ234" s="587"/>
      <c r="CR234" s="587"/>
      <c r="CS234" s="587"/>
      <c r="CT234" s="587"/>
      <c r="CU234" s="587"/>
      <c r="CV234" s="587"/>
      <c r="CW234" s="587"/>
      <c r="CX234" s="587"/>
      <c r="CY234" s="587"/>
      <c r="CZ234" s="587"/>
      <c r="DA234" s="587"/>
      <c r="DB234" s="587"/>
      <c r="DC234" s="587"/>
      <c r="DD234" s="587"/>
      <c r="DE234" s="587"/>
      <c r="DF234" s="587"/>
      <c r="DG234" s="587"/>
      <c r="DH234" s="587"/>
      <c r="DI234" s="587"/>
      <c r="DJ234" s="587"/>
      <c r="DK234" s="587"/>
      <c r="DL234" s="588"/>
      <c r="DM234" s="588"/>
      <c r="DN234" s="588"/>
      <c r="DO234" s="588"/>
      <c r="DP234" s="588"/>
      <c r="DQ234" s="588"/>
      <c r="DR234" s="588"/>
      <c r="DS234" s="588"/>
      <c r="DT234" s="588"/>
      <c r="DU234" s="588"/>
      <c r="DV234" s="588"/>
      <c r="DW234" s="588"/>
      <c r="DX234" s="588"/>
      <c r="DY234" s="588"/>
      <c r="DZ234" s="588"/>
      <c r="EA234" s="588"/>
      <c r="EB234" s="588"/>
      <c r="EC234" s="588"/>
      <c r="ED234" s="588"/>
      <c r="EE234" s="588"/>
      <c r="EF234" s="588"/>
      <c r="EG234" s="588"/>
      <c r="EH234" s="588"/>
      <c r="EI234" s="588"/>
      <c r="EJ234" s="588"/>
      <c r="EK234" s="588"/>
      <c r="EL234" s="588"/>
      <c r="EM234" s="588"/>
      <c r="EN234" s="588"/>
      <c r="EO234" s="588"/>
      <c r="EP234" s="588"/>
      <c r="EQ234" s="588"/>
      <c r="ER234" s="588"/>
      <c r="ES234" s="588"/>
      <c r="ET234" s="588"/>
      <c r="EU234" s="588"/>
      <c r="EV234" s="588"/>
      <c r="EW234" s="588"/>
      <c r="EX234" s="588"/>
      <c r="EY234" s="588"/>
      <c r="EZ234" s="588"/>
      <c r="FA234" s="588"/>
      <c r="FB234" s="588"/>
      <c r="FC234" s="588"/>
      <c r="FD234" s="588"/>
      <c r="FE234" s="588"/>
      <c r="FF234" s="588"/>
      <c r="FG234" s="588"/>
      <c r="FH234" s="588"/>
      <c r="FI234" s="588"/>
      <c r="FJ234" s="588"/>
      <c r="FK234" s="588"/>
      <c r="FL234" s="588"/>
      <c r="FM234" s="588"/>
      <c r="FN234" s="588"/>
      <c r="FO234" s="588"/>
      <c r="FP234" s="588"/>
      <c r="FQ234" s="588"/>
      <c r="FR234" s="588"/>
      <c r="FS234" s="588"/>
      <c r="FT234" s="588"/>
      <c r="FU234" s="588"/>
      <c r="FV234" s="588"/>
      <c r="FW234" s="588"/>
      <c r="FX234" s="588"/>
      <c r="FY234" s="588"/>
      <c r="FZ234" s="588"/>
      <c r="GA234" s="588"/>
      <c r="GB234" s="588"/>
      <c r="GC234" s="588"/>
      <c r="GD234" s="588"/>
      <c r="GE234" s="588"/>
      <c r="GF234" s="588"/>
      <c r="GG234" s="588"/>
      <c r="GH234" s="588"/>
      <c r="GI234" s="588"/>
      <c r="GJ234" s="588"/>
      <c r="GK234" s="588"/>
      <c r="GL234" s="588"/>
      <c r="GM234" s="588"/>
      <c r="GN234" s="588"/>
      <c r="GO234" s="588"/>
      <c r="GP234" s="588"/>
      <c r="GQ234" s="588"/>
      <c r="GR234" s="588"/>
      <c r="GS234" s="588"/>
      <c r="GT234" s="588"/>
      <c r="GU234" s="588"/>
      <c r="GV234" s="588"/>
      <c r="GW234" s="588"/>
      <c r="GX234" s="588"/>
      <c r="GY234" s="588"/>
      <c r="GZ234" s="588"/>
      <c r="HA234" s="588"/>
      <c r="HB234" s="588"/>
      <c r="HC234" s="588"/>
      <c r="HD234" s="588"/>
      <c r="HE234" s="588"/>
      <c r="HF234" s="588"/>
      <c r="HG234" s="588"/>
      <c r="HH234" s="588"/>
      <c r="HI234" s="588"/>
      <c r="HJ234" s="588"/>
      <c r="HK234" s="588"/>
      <c r="HL234" s="588"/>
      <c r="HM234" s="588"/>
      <c r="HN234" s="588"/>
      <c r="HO234" s="588"/>
      <c r="HP234" s="588"/>
      <c r="HQ234" s="588"/>
      <c r="HR234" s="588"/>
      <c r="HS234" s="588"/>
      <c r="HT234" s="588"/>
      <c r="HU234" s="588"/>
      <c r="HV234" s="588"/>
      <c r="HW234" s="588"/>
      <c r="HX234" s="589"/>
      <c r="HY234" s="589"/>
      <c r="HZ234" s="589"/>
      <c r="IA234" s="589"/>
      <c r="IB234" s="589"/>
      <c r="IC234" s="589"/>
      <c r="ID234" s="589"/>
      <c r="IE234" s="589"/>
      <c r="IF234" s="589"/>
      <c r="IG234" s="589"/>
      <c r="IH234" s="589"/>
      <c r="II234" s="589"/>
      <c r="IJ234" s="589"/>
      <c r="IK234" s="589"/>
      <c r="IL234" s="589"/>
      <c r="IM234" s="589"/>
      <c r="IN234" s="589"/>
      <c r="IO234" s="589"/>
      <c r="IP234" s="589"/>
      <c r="IQ234" s="589"/>
      <c r="IR234" s="589"/>
      <c r="IS234" s="589"/>
      <c r="IT234" s="589"/>
      <c r="IU234" s="589"/>
      <c r="IV234" s="589"/>
      <c r="IW234" s="589"/>
      <c r="IX234" s="589"/>
      <c r="IY234" s="589"/>
      <c r="IZ234" s="589"/>
      <c r="JA234" s="589"/>
      <c r="JB234" s="589"/>
      <c r="JC234" s="589"/>
      <c r="JD234" s="589"/>
      <c r="JE234" s="589"/>
      <c r="JF234" s="589"/>
      <c r="JG234" s="589"/>
      <c r="JH234" s="589"/>
      <c r="JI234" s="589"/>
      <c r="JJ234" s="589"/>
      <c r="JK234" s="589"/>
      <c r="JL234" s="589"/>
      <c r="JM234" s="589"/>
      <c r="JN234" s="589"/>
      <c r="JO234" s="589"/>
      <c r="JP234" s="589"/>
      <c r="JQ234" s="589"/>
      <c r="JR234" s="589"/>
      <c r="JS234" s="589"/>
      <c r="JT234" s="589"/>
      <c r="JU234" s="589"/>
      <c r="JV234" s="589"/>
      <c r="JW234" s="589"/>
      <c r="JX234" s="589"/>
      <c r="JY234" s="589"/>
      <c r="JZ234" s="589"/>
      <c r="KA234" s="589"/>
      <c r="KB234" s="589"/>
      <c r="KC234" s="589"/>
      <c r="KD234" s="589"/>
      <c r="KE234" s="589"/>
      <c r="KF234" s="589"/>
      <c r="KG234" s="589"/>
      <c r="KH234" s="589"/>
      <c r="KI234" s="589"/>
      <c r="KJ234" s="589"/>
      <c r="KK234" s="589"/>
      <c r="KL234" s="589"/>
      <c r="KM234" s="589"/>
      <c r="KN234" s="589"/>
      <c r="KO234" s="589"/>
      <c r="KP234" s="589"/>
      <c r="KQ234" s="589"/>
      <c r="KR234" s="589"/>
      <c r="KS234" s="589"/>
      <c r="KT234" s="589"/>
      <c r="KU234" s="589"/>
      <c r="KV234" s="589"/>
      <c r="KW234" s="589"/>
      <c r="KX234" s="589"/>
      <c r="KY234" s="589"/>
      <c r="KZ234" s="589"/>
      <c r="LA234" s="589"/>
      <c r="LB234" s="589"/>
      <c r="LC234" s="589"/>
      <c r="LD234" s="589"/>
      <c r="LE234" s="589"/>
      <c r="LF234" s="589"/>
      <c r="LG234" s="589"/>
      <c r="LH234" s="589"/>
      <c r="LI234" s="589"/>
      <c r="LJ234" s="589"/>
      <c r="LK234" s="589"/>
      <c r="LL234" s="589"/>
      <c r="LM234" s="589"/>
      <c r="LN234" s="589"/>
      <c r="LO234" s="589"/>
      <c r="LP234" s="589"/>
      <c r="LQ234" s="589"/>
      <c r="LR234" s="589"/>
      <c r="LS234" s="589"/>
      <c r="LT234" s="589"/>
      <c r="LU234" s="589"/>
      <c r="LV234" s="589"/>
      <c r="LW234" s="589"/>
      <c r="LX234" s="589"/>
      <c r="LY234" s="589"/>
      <c r="LZ234" s="589"/>
      <c r="MA234" s="589"/>
      <c r="MB234" s="589"/>
      <c r="MC234" s="589"/>
      <c r="MD234" s="589"/>
      <c r="ME234" s="589"/>
      <c r="MF234" s="589"/>
      <c r="MG234" s="589"/>
      <c r="MH234" s="589"/>
      <c r="MI234" s="589"/>
      <c r="MJ234" s="589"/>
      <c r="MK234" s="589"/>
      <c r="ML234" s="589"/>
      <c r="MM234" s="589"/>
      <c r="MN234" s="589"/>
      <c r="MO234" s="589"/>
      <c r="MP234" s="589"/>
      <c r="MQ234" s="589"/>
      <c r="MR234" s="589"/>
      <c r="MS234" s="589"/>
      <c r="MT234" s="589"/>
      <c r="MU234" s="589"/>
      <c r="MV234" s="589"/>
      <c r="MW234" s="589"/>
      <c r="MX234" s="589"/>
      <c r="MY234" s="589"/>
      <c r="MZ234" s="589"/>
      <c r="NA234" s="589"/>
      <c r="NB234" s="589"/>
      <c r="NC234" s="589"/>
      <c r="ND234" s="589"/>
      <c r="NE234" s="589"/>
      <c r="NF234" s="589"/>
      <c r="NG234" s="589"/>
      <c r="NH234" s="589"/>
      <c r="NI234" s="589"/>
      <c r="NJ234" s="589"/>
      <c r="NK234" s="589"/>
      <c r="NL234" s="589"/>
      <c r="NM234" s="589"/>
      <c r="NN234" s="589"/>
      <c r="NO234" s="589"/>
      <c r="NP234" s="589"/>
      <c r="NQ234" s="589"/>
      <c r="NR234" s="589"/>
      <c r="NS234" s="589"/>
      <c r="NT234" s="589"/>
      <c r="NU234" s="589"/>
      <c r="NV234" s="589"/>
      <c r="NW234" s="589"/>
      <c r="NX234" s="589"/>
      <c r="NY234" s="589"/>
      <c r="NZ234" s="589"/>
      <c r="OA234" s="589"/>
      <c r="OB234" s="589"/>
      <c r="OC234" s="589"/>
      <c r="OD234" s="589"/>
      <c r="OE234" s="589"/>
      <c r="OF234" s="589"/>
      <c r="OG234" s="589"/>
      <c r="OH234" s="589"/>
      <c r="OI234" s="589"/>
      <c r="OJ234" s="589"/>
      <c r="OK234" s="589"/>
      <c r="OL234" s="589"/>
      <c r="OM234" s="589"/>
      <c r="ON234" s="589"/>
      <c r="OO234" s="589"/>
      <c r="OP234" s="589"/>
      <c r="OQ234" s="589"/>
      <c r="OR234" s="589"/>
      <c r="OS234" s="589"/>
      <c r="OT234" s="589"/>
      <c r="OU234" s="589"/>
      <c r="OV234" s="589"/>
      <c r="OW234" s="589"/>
      <c r="OX234" s="589"/>
      <c r="OY234" s="589"/>
      <c r="OZ234" s="589"/>
      <c r="PA234" s="589"/>
      <c r="PB234" s="589"/>
      <c r="PC234" s="589"/>
      <c r="PD234" s="589"/>
      <c r="PE234" s="589"/>
      <c r="PF234" s="589"/>
      <c r="PG234" s="589"/>
      <c r="PH234" s="589"/>
      <c r="PI234" s="589"/>
      <c r="PJ234" s="589"/>
      <c r="PK234" s="589"/>
      <c r="PL234" s="589"/>
      <c r="PM234" s="589"/>
      <c r="PN234" s="589"/>
      <c r="PO234" s="589"/>
      <c r="PP234" s="589"/>
      <c r="PQ234" s="589"/>
      <c r="PR234" s="589"/>
      <c r="PS234" s="589"/>
      <c r="PT234" s="589"/>
      <c r="PU234" s="589"/>
      <c r="PV234" s="589"/>
      <c r="PW234" s="589"/>
      <c r="PX234" s="589"/>
      <c r="PY234" s="589"/>
      <c r="PZ234" s="589"/>
      <c r="QA234" s="589"/>
      <c r="QB234" s="589"/>
      <c r="QC234" s="589"/>
      <c r="QD234" s="589"/>
      <c r="QE234" s="589"/>
      <c r="QF234" s="589"/>
      <c r="QG234" s="589"/>
      <c r="QH234" s="589"/>
      <c r="QI234" s="589"/>
      <c r="QJ234" s="589"/>
      <c r="QK234" s="589"/>
      <c r="QL234" s="589"/>
      <c r="QM234" s="589"/>
      <c r="QN234" s="589"/>
      <c r="QO234" s="589"/>
      <c r="QP234" s="589"/>
      <c r="QQ234" s="589"/>
      <c r="QR234" s="589"/>
      <c r="QS234" s="589"/>
      <c r="QT234" s="589"/>
      <c r="QU234" s="589"/>
      <c r="QV234" s="589"/>
      <c r="QW234" s="589"/>
      <c r="QX234" s="589"/>
      <c r="QY234" s="589"/>
      <c r="QZ234" s="589"/>
      <c r="RA234" s="589"/>
      <c r="RB234" s="589"/>
      <c r="RC234" s="589"/>
      <c r="RD234" s="589"/>
      <c r="RE234" s="589"/>
      <c r="RF234" s="589"/>
      <c r="RG234" s="589"/>
      <c r="RH234" s="589"/>
      <c r="RI234" s="589"/>
      <c r="RJ234" s="589"/>
      <c r="RK234" s="589"/>
      <c r="RL234" s="589"/>
      <c r="RM234" s="589"/>
      <c r="RN234" s="589"/>
      <c r="RO234" s="589"/>
      <c r="RP234" s="589"/>
      <c r="RQ234" s="589"/>
      <c r="RR234" s="589"/>
      <c r="RS234" s="589"/>
      <c r="RT234" s="589"/>
      <c r="RU234" s="589"/>
      <c r="RV234" s="589"/>
      <c r="RW234" s="589"/>
      <c r="RX234" s="589"/>
      <c r="RY234" s="589"/>
      <c r="RZ234" s="589"/>
      <c r="SA234" s="589"/>
      <c r="SB234" s="589"/>
      <c r="SC234" s="589"/>
      <c r="SD234" s="589"/>
      <c r="SE234" s="589"/>
      <c r="SF234" s="589"/>
      <c r="SG234" s="589"/>
      <c r="SH234" s="589"/>
      <c r="SI234" s="589"/>
      <c r="SJ234" s="589"/>
      <c r="SK234" s="589"/>
      <c r="SL234" s="589"/>
      <c r="SM234" s="589"/>
      <c r="SN234" s="589"/>
      <c r="SO234" s="589"/>
      <c r="SP234" s="589"/>
      <c r="SQ234" s="589"/>
      <c r="SR234" s="589"/>
      <c r="SS234" s="589"/>
      <c r="ST234" s="589"/>
      <c r="SU234" s="589"/>
      <c r="SV234" s="589"/>
      <c r="SW234" s="589"/>
      <c r="SX234" s="589"/>
      <c r="SY234" s="589"/>
      <c r="SZ234" s="589"/>
      <c r="TA234" s="589"/>
      <c r="TB234" s="589"/>
      <c r="TC234" s="589"/>
      <c r="TD234" s="589"/>
      <c r="TE234" s="589"/>
      <c r="TF234" s="589"/>
      <c r="TG234" s="589"/>
      <c r="TH234" s="589"/>
      <c r="TI234" s="589"/>
      <c r="TJ234" s="589"/>
      <c r="TK234" s="589"/>
      <c r="TL234" s="589"/>
      <c r="TM234" s="589"/>
      <c r="TN234" s="589"/>
      <c r="TO234" s="589"/>
      <c r="TP234" s="589"/>
      <c r="TQ234" s="589"/>
      <c r="TR234" s="589"/>
      <c r="TS234" s="589"/>
      <c r="TT234" s="589"/>
      <c r="TU234" s="589"/>
      <c r="TV234" s="589"/>
      <c r="TW234" s="589"/>
      <c r="TX234" s="589"/>
      <c r="TY234" s="589"/>
      <c r="TZ234" s="589"/>
      <c r="UA234" s="589"/>
      <c r="UB234" s="589"/>
      <c r="UC234" s="589"/>
      <c r="UD234" s="589"/>
      <c r="UE234" s="589"/>
      <c r="UF234" s="589"/>
      <c r="UG234" s="589"/>
      <c r="UH234" s="589"/>
      <c r="UI234" s="589"/>
      <c r="UJ234" s="589"/>
      <c r="UK234" s="589"/>
      <c r="UL234" s="589"/>
      <c r="UM234" s="589"/>
      <c r="UN234" s="589"/>
    </row>
    <row r="235" spans="1:560" s="590" customFormat="1" ht="75" customHeight="1" x14ac:dyDescent="0.25">
      <c r="A235" s="877"/>
      <c r="B235" s="873" t="s">
        <v>533</v>
      </c>
      <c r="C235" s="881" t="s">
        <v>534</v>
      </c>
      <c r="D235" s="837" t="s">
        <v>533</v>
      </c>
      <c r="E235" s="136" t="s">
        <v>535</v>
      </c>
      <c r="F235" s="838" t="s">
        <v>536</v>
      </c>
      <c r="G235" s="838" t="s">
        <v>286</v>
      </c>
      <c r="H235" s="879"/>
      <c r="I235" s="581">
        <v>2</v>
      </c>
      <c r="J235" s="870">
        <v>2</v>
      </c>
      <c r="K235" s="581" t="s">
        <v>288</v>
      </c>
      <c r="L235" s="581" t="str">
        <f>"08"</f>
        <v>08</v>
      </c>
      <c r="M235" s="870"/>
      <c r="N235" s="228"/>
      <c r="O235" s="228"/>
      <c r="P235" s="228">
        <v>24</v>
      </c>
      <c r="Q235" s="228"/>
      <c r="R235" s="228"/>
      <c r="S235" s="871"/>
      <c r="T235" s="231" t="s">
        <v>1305</v>
      </c>
      <c r="U235" s="880" t="s">
        <v>1306</v>
      </c>
      <c r="V235" s="821">
        <v>1</v>
      </c>
      <c r="W235" s="291" t="s">
        <v>54</v>
      </c>
      <c r="X235" s="291"/>
      <c r="Y235" s="291"/>
      <c r="Z235" s="292">
        <v>1</v>
      </c>
      <c r="AA235" s="293" t="s">
        <v>57</v>
      </c>
      <c r="AB235" s="293" t="s">
        <v>55</v>
      </c>
      <c r="AC235" s="823" t="s">
        <v>82</v>
      </c>
      <c r="AD235" s="231" t="s">
        <v>1306</v>
      </c>
      <c r="AE235" s="2646" t="str">
        <f t="shared" ref="AE235" si="49">+AD235</f>
        <v>100% CT (dossier) dépôt du sujet et retour des copies sur CELENE</v>
      </c>
      <c r="AF235" s="821">
        <v>1</v>
      </c>
      <c r="AG235" s="291" t="s">
        <v>57</v>
      </c>
      <c r="AH235" s="291" t="s">
        <v>55</v>
      </c>
      <c r="AI235" s="291" t="s">
        <v>82</v>
      </c>
      <c r="AJ235" s="292">
        <v>1</v>
      </c>
      <c r="AK235" s="293" t="s">
        <v>57</v>
      </c>
      <c r="AL235" s="293" t="s">
        <v>55</v>
      </c>
      <c r="AM235" s="293" t="s">
        <v>82</v>
      </c>
      <c r="AN235" s="640" t="s">
        <v>538</v>
      </c>
      <c r="AO235" s="587"/>
      <c r="AP235" s="587"/>
      <c r="AQ235" s="587"/>
      <c r="AR235" s="587"/>
      <c r="AS235" s="587"/>
      <c r="AT235" s="587"/>
      <c r="AU235" s="587"/>
      <c r="AV235" s="587"/>
      <c r="AW235" s="587"/>
      <c r="AX235" s="587"/>
      <c r="AY235" s="587"/>
      <c r="AZ235" s="587"/>
      <c r="BA235" s="587"/>
      <c r="BB235" s="587"/>
      <c r="BC235" s="587"/>
      <c r="BD235" s="587"/>
      <c r="BE235" s="587"/>
      <c r="BF235" s="587"/>
      <c r="BG235" s="587"/>
      <c r="BH235" s="587"/>
      <c r="BI235" s="587"/>
      <c r="BJ235" s="587"/>
      <c r="BK235" s="587"/>
      <c r="BL235" s="587"/>
      <c r="BM235" s="587"/>
      <c r="BN235" s="587"/>
      <c r="BO235" s="587"/>
      <c r="BP235" s="587"/>
      <c r="BQ235" s="587"/>
      <c r="BR235" s="587"/>
      <c r="BS235" s="587"/>
      <c r="BT235" s="587"/>
      <c r="BU235" s="587"/>
      <c r="BV235" s="587"/>
      <c r="BW235" s="587"/>
      <c r="BX235" s="587"/>
      <c r="BY235" s="587"/>
      <c r="BZ235" s="587"/>
      <c r="CA235" s="587"/>
      <c r="CB235" s="587"/>
      <c r="CC235" s="587"/>
      <c r="CD235" s="587"/>
      <c r="CE235" s="587"/>
      <c r="CF235" s="587"/>
      <c r="CG235" s="587"/>
      <c r="CH235" s="587"/>
      <c r="CI235" s="587"/>
      <c r="CJ235" s="587"/>
      <c r="CK235" s="587"/>
      <c r="CL235" s="587"/>
      <c r="CM235" s="587"/>
      <c r="CN235" s="587"/>
      <c r="CO235" s="587"/>
      <c r="CP235" s="587"/>
      <c r="CQ235" s="587"/>
      <c r="CR235" s="587"/>
      <c r="CS235" s="587"/>
      <c r="CT235" s="587"/>
      <c r="CU235" s="587"/>
      <c r="CV235" s="587"/>
      <c r="CW235" s="587"/>
      <c r="CX235" s="587"/>
      <c r="CY235" s="587"/>
      <c r="CZ235" s="587"/>
      <c r="DA235" s="587"/>
      <c r="DB235" s="587"/>
      <c r="DC235" s="587"/>
      <c r="DD235" s="587"/>
      <c r="DE235" s="587"/>
      <c r="DF235" s="587"/>
      <c r="DG235" s="587"/>
      <c r="DH235" s="587"/>
      <c r="DI235" s="587"/>
      <c r="DJ235" s="587"/>
      <c r="DK235" s="587"/>
      <c r="DL235" s="588"/>
      <c r="DM235" s="588"/>
      <c r="DN235" s="588"/>
      <c r="DO235" s="588"/>
      <c r="DP235" s="588"/>
      <c r="DQ235" s="588"/>
      <c r="DR235" s="588"/>
      <c r="DS235" s="588"/>
      <c r="DT235" s="588"/>
      <c r="DU235" s="588"/>
      <c r="DV235" s="588"/>
      <c r="DW235" s="588"/>
      <c r="DX235" s="588"/>
      <c r="DY235" s="588"/>
      <c r="DZ235" s="588"/>
      <c r="EA235" s="588"/>
      <c r="EB235" s="588"/>
      <c r="EC235" s="588"/>
      <c r="ED235" s="588"/>
      <c r="EE235" s="588"/>
      <c r="EF235" s="588"/>
      <c r="EG235" s="588"/>
      <c r="EH235" s="588"/>
      <c r="EI235" s="588"/>
      <c r="EJ235" s="588"/>
      <c r="EK235" s="588"/>
      <c r="EL235" s="588"/>
      <c r="EM235" s="588"/>
      <c r="EN235" s="588"/>
      <c r="EO235" s="588"/>
      <c r="EP235" s="588"/>
      <c r="EQ235" s="588"/>
      <c r="ER235" s="588"/>
      <c r="ES235" s="588"/>
      <c r="ET235" s="588"/>
      <c r="EU235" s="588"/>
      <c r="EV235" s="588"/>
      <c r="EW235" s="588"/>
      <c r="EX235" s="588"/>
      <c r="EY235" s="588"/>
      <c r="EZ235" s="588"/>
      <c r="FA235" s="588"/>
      <c r="FB235" s="588"/>
      <c r="FC235" s="588"/>
      <c r="FD235" s="588"/>
      <c r="FE235" s="588"/>
      <c r="FF235" s="588"/>
      <c r="FG235" s="588"/>
      <c r="FH235" s="588"/>
      <c r="FI235" s="588"/>
      <c r="FJ235" s="588"/>
      <c r="FK235" s="588"/>
      <c r="FL235" s="588"/>
      <c r="FM235" s="588"/>
      <c r="FN235" s="588"/>
      <c r="FO235" s="588"/>
      <c r="FP235" s="588"/>
      <c r="FQ235" s="588"/>
      <c r="FR235" s="588"/>
      <c r="FS235" s="588"/>
      <c r="FT235" s="588"/>
      <c r="FU235" s="588"/>
      <c r="FV235" s="588"/>
      <c r="FW235" s="588"/>
      <c r="FX235" s="588"/>
      <c r="FY235" s="588"/>
      <c r="FZ235" s="588"/>
      <c r="GA235" s="588"/>
      <c r="GB235" s="588"/>
      <c r="GC235" s="588"/>
      <c r="GD235" s="588"/>
      <c r="GE235" s="588"/>
      <c r="GF235" s="588"/>
      <c r="GG235" s="588"/>
      <c r="GH235" s="588"/>
      <c r="GI235" s="588"/>
      <c r="GJ235" s="588"/>
      <c r="GK235" s="588"/>
      <c r="GL235" s="588"/>
      <c r="GM235" s="588"/>
      <c r="GN235" s="588"/>
      <c r="GO235" s="588"/>
      <c r="GP235" s="588"/>
      <c r="GQ235" s="588"/>
      <c r="GR235" s="588"/>
      <c r="GS235" s="588"/>
      <c r="GT235" s="588"/>
      <c r="GU235" s="588"/>
      <c r="GV235" s="588"/>
      <c r="GW235" s="588"/>
      <c r="GX235" s="588"/>
      <c r="GY235" s="588"/>
      <c r="GZ235" s="588"/>
      <c r="HA235" s="588"/>
      <c r="HB235" s="588"/>
      <c r="HC235" s="588"/>
      <c r="HD235" s="588"/>
      <c r="HE235" s="588"/>
      <c r="HF235" s="588"/>
      <c r="HG235" s="588"/>
      <c r="HH235" s="588"/>
      <c r="HI235" s="588"/>
      <c r="HJ235" s="588"/>
      <c r="HK235" s="588"/>
      <c r="HL235" s="588"/>
      <c r="HM235" s="588"/>
      <c r="HN235" s="588"/>
      <c r="HO235" s="588"/>
      <c r="HP235" s="588"/>
      <c r="HQ235" s="588"/>
      <c r="HR235" s="588"/>
      <c r="HS235" s="588"/>
      <c r="HT235" s="588"/>
      <c r="HU235" s="588"/>
      <c r="HV235" s="588"/>
      <c r="HW235" s="588"/>
      <c r="HX235" s="589"/>
      <c r="HY235" s="589"/>
      <c r="HZ235" s="589"/>
      <c r="IA235" s="589"/>
      <c r="IB235" s="589"/>
      <c r="IC235" s="589"/>
      <c r="ID235" s="589"/>
      <c r="IE235" s="589"/>
      <c r="IF235" s="589"/>
      <c r="IG235" s="589"/>
      <c r="IH235" s="589"/>
      <c r="II235" s="589"/>
      <c r="IJ235" s="589"/>
      <c r="IK235" s="589"/>
      <c r="IL235" s="589"/>
      <c r="IM235" s="589"/>
      <c r="IN235" s="589"/>
      <c r="IO235" s="589"/>
      <c r="IP235" s="589"/>
      <c r="IQ235" s="589"/>
      <c r="IR235" s="589"/>
      <c r="IS235" s="589"/>
      <c r="IT235" s="589"/>
      <c r="IU235" s="589"/>
      <c r="IV235" s="589"/>
      <c r="IW235" s="589"/>
      <c r="IX235" s="589"/>
      <c r="IY235" s="589"/>
      <c r="IZ235" s="589"/>
      <c r="JA235" s="589"/>
      <c r="JB235" s="589"/>
      <c r="JC235" s="589"/>
      <c r="JD235" s="589"/>
      <c r="JE235" s="589"/>
      <c r="JF235" s="589"/>
      <c r="JG235" s="589"/>
      <c r="JH235" s="589"/>
      <c r="JI235" s="589"/>
      <c r="JJ235" s="589"/>
      <c r="JK235" s="589"/>
      <c r="JL235" s="589"/>
      <c r="JM235" s="589"/>
      <c r="JN235" s="589"/>
      <c r="JO235" s="589"/>
      <c r="JP235" s="589"/>
      <c r="JQ235" s="589"/>
      <c r="JR235" s="589"/>
      <c r="JS235" s="589"/>
      <c r="JT235" s="589"/>
      <c r="JU235" s="589"/>
      <c r="JV235" s="589"/>
      <c r="JW235" s="589"/>
      <c r="JX235" s="589"/>
      <c r="JY235" s="589"/>
      <c r="JZ235" s="589"/>
      <c r="KA235" s="589"/>
      <c r="KB235" s="589"/>
      <c r="KC235" s="589"/>
      <c r="KD235" s="589"/>
      <c r="KE235" s="589"/>
      <c r="KF235" s="589"/>
      <c r="KG235" s="589"/>
      <c r="KH235" s="589"/>
      <c r="KI235" s="589"/>
      <c r="KJ235" s="589"/>
      <c r="KK235" s="589"/>
      <c r="KL235" s="589"/>
      <c r="KM235" s="589"/>
      <c r="KN235" s="589"/>
      <c r="KO235" s="589"/>
      <c r="KP235" s="589"/>
      <c r="KQ235" s="589"/>
      <c r="KR235" s="589"/>
      <c r="KS235" s="589"/>
      <c r="KT235" s="589"/>
      <c r="KU235" s="589"/>
      <c r="KV235" s="589"/>
      <c r="KW235" s="589"/>
      <c r="KX235" s="589"/>
      <c r="KY235" s="589"/>
      <c r="KZ235" s="589"/>
      <c r="LA235" s="589"/>
      <c r="LB235" s="589"/>
      <c r="LC235" s="589"/>
      <c r="LD235" s="589"/>
      <c r="LE235" s="589"/>
      <c r="LF235" s="589"/>
      <c r="LG235" s="589"/>
      <c r="LH235" s="589"/>
      <c r="LI235" s="589"/>
      <c r="LJ235" s="589"/>
      <c r="LK235" s="589"/>
      <c r="LL235" s="589"/>
      <c r="LM235" s="589"/>
      <c r="LN235" s="589"/>
      <c r="LO235" s="589"/>
      <c r="LP235" s="589"/>
      <c r="LQ235" s="589"/>
      <c r="LR235" s="589"/>
      <c r="LS235" s="589"/>
      <c r="LT235" s="589"/>
      <c r="LU235" s="589"/>
      <c r="LV235" s="589"/>
      <c r="LW235" s="589"/>
      <c r="LX235" s="589"/>
      <c r="LY235" s="589"/>
      <c r="LZ235" s="589"/>
      <c r="MA235" s="589"/>
      <c r="MB235" s="589"/>
      <c r="MC235" s="589"/>
      <c r="MD235" s="589"/>
      <c r="ME235" s="589"/>
      <c r="MF235" s="589"/>
      <c r="MG235" s="589"/>
      <c r="MH235" s="589"/>
      <c r="MI235" s="589"/>
      <c r="MJ235" s="589"/>
      <c r="MK235" s="589"/>
      <c r="ML235" s="589"/>
      <c r="MM235" s="589"/>
      <c r="MN235" s="589"/>
      <c r="MO235" s="589"/>
      <c r="MP235" s="589"/>
      <c r="MQ235" s="589"/>
      <c r="MR235" s="589"/>
      <c r="MS235" s="589"/>
      <c r="MT235" s="589"/>
      <c r="MU235" s="589"/>
      <c r="MV235" s="589"/>
      <c r="MW235" s="589"/>
      <c r="MX235" s="589"/>
      <c r="MY235" s="589"/>
      <c r="MZ235" s="589"/>
      <c r="NA235" s="589"/>
      <c r="NB235" s="589"/>
      <c r="NC235" s="589"/>
      <c r="ND235" s="589"/>
      <c r="NE235" s="589"/>
      <c r="NF235" s="589"/>
      <c r="NG235" s="589"/>
      <c r="NH235" s="589"/>
      <c r="NI235" s="589"/>
      <c r="NJ235" s="589"/>
      <c r="NK235" s="589"/>
      <c r="NL235" s="589"/>
      <c r="NM235" s="589"/>
      <c r="NN235" s="589"/>
      <c r="NO235" s="589"/>
      <c r="NP235" s="589"/>
      <c r="NQ235" s="589"/>
      <c r="NR235" s="589"/>
      <c r="NS235" s="589"/>
      <c r="NT235" s="589"/>
      <c r="NU235" s="589"/>
      <c r="NV235" s="589"/>
      <c r="NW235" s="589"/>
      <c r="NX235" s="589"/>
      <c r="NY235" s="589"/>
      <c r="NZ235" s="589"/>
      <c r="OA235" s="589"/>
      <c r="OB235" s="589"/>
      <c r="OC235" s="589"/>
      <c r="OD235" s="589"/>
      <c r="OE235" s="589"/>
      <c r="OF235" s="589"/>
      <c r="OG235" s="589"/>
      <c r="OH235" s="589"/>
      <c r="OI235" s="589"/>
      <c r="OJ235" s="589"/>
      <c r="OK235" s="589"/>
      <c r="OL235" s="589"/>
      <c r="OM235" s="589"/>
      <c r="ON235" s="589"/>
      <c r="OO235" s="589"/>
      <c r="OP235" s="589"/>
      <c r="OQ235" s="589"/>
      <c r="OR235" s="589"/>
      <c r="OS235" s="589"/>
      <c r="OT235" s="589"/>
      <c r="OU235" s="589"/>
      <c r="OV235" s="589"/>
      <c r="OW235" s="589"/>
      <c r="OX235" s="589"/>
      <c r="OY235" s="589"/>
      <c r="OZ235" s="589"/>
      <c r="PA235" s="589"/>
      <c r="PB235" s="589"/>
      <c r="PC235" s="589"/>
      <c r="PD235" s="589"/>
      <c r="PE235" s="589"/>
      <c r="PF235" s="589"/>
      <c r="PG235" s="589"/>
      <c r="PH235" s="589"/>
      <c r="PI235" s="589"/>
      <c r="PJ235" s="589"/>
      <c r="PK235" s="589"/>
      <c r="PL235" s="589"/>
      <c r="PM235" s="589"/>
      <c r="PN235" s="589"/>
      <c r="PO235" s="589"/>
      <c r="PP235" s="589"/>
      <c r="PQ235" s="589"/>
      <c r="PR235" s="589"/>
      <c r="PS235" s="589"/>
      <c r="PT235" s="589"/>
      <c r="PU235" s="589"/>
      <c r="PV235" s="589"/>
      <c r="PW235" s="589"/>
      <c r="PX235" s="589"/>
      <c r="PY235" s="589"/>
      <c r="PZ235" s="589"/>
      <c r="QA235" s="589"/>
      <c r="QB235" s="589"/>
      <c r="QC235" s="589"/>
      <c r="QD235" s="589"/>
      <c r="QE235" s="589"/>
      <c r="QF235" s="589"/>
      <c r="QG235" s="589"/>
      <c r="QH235" s="589"/>
      <c r="QI235" s="589"/>
      <c r="QJ235" s="589"/>
      <c r="QK235" s="589"/>
      <c r="QL235" s="589"/>
      <c r="QM235" s="589"/>
      <c r="QN235" s="589"/>
      <c r="QO235" s="589"/>
      <c r="QP235" s="589"/>
      <c r="QQ235" s="589"/>
      <c r="QR235" s="589"/>
      <c r="QS235" s="589"/>
      <c r="QT235" s="589"/>
      <c r="QU235" s="589"/>
      <c r="QV235" s="589"/>
      <c r="QW235" s="589"/>
      <c r="QX235" s="589"/>
      <c r="QY235" s="589"/>
      <c r="QZ235" s="589"/>
      <c r="RA235" s="589"/>
      <c r="RB235" s="589"/>
      <c r="RC235" s="589"/>
      <c r="RD235" s="589"/>
      <c r="RE235" s="589"/>
      <c r="RF235" s="589"/>
      <c r="RG235" s="589"/>
      <c r="RH235" s="589"/>
      <c r="RI235" s="589"/>
      <c r="RJ235" s="589"/>
      <c r="RK235" s="589"/>
      <c r="RL235" s="589"/>
      <c r="RM235" s="589"/>
      <c r="RN235" s="589"/>
      <c r="RO235" s="589"/>
      <c r="RP235" s="589"/>
      <c r="RQ235" s="589"/>
      <c r="RR235" s="589"/>
      <c r="RS235" s="589"/>
      <c r="RT235" s="589"/>
      <c r="RU235" s="589"/>
      <c r="RV235" s="589"/>
      <c r="RW235" s="589"/>
      <c r="RX235" s="589"/>
      <c r="RY235" s="589"/>
      <c r="RZ235" s="589"/>
      <c r="SA235" s="589"/>
      <c r="SB235" s="589"/>
      <c r="SC235" s="589"/>
      <c r="SD235" s="589"/>
      <c r="SE235" s="589"/>
      <c r="SF235" s="589"/>
      <c r="SG235" s="589"/>
      <c r="SH235" s="589"/>
      <c r="SI235" s="589"/>
      <c r="SJ235" s="589"/>
      <c r="SK235" s="589"/>
      <c r="SL235" s="589"/>
      <c r="SM235" s="589"/>
      <c r="SN235" s="589"/>
      <c r="SO235" s="589"/>
      <c r="SP235" s="589"/>
      <c r="SQ235" s="589"/>
      <c r="SR235" s="589"/>
      <c r="SS235" s="589"/>
      <c r="ST235" s="589"/>
      <c r="SU235" s="589"/>
      <c r="SV235" s="589"/>
      <c r="SW235" s="589"/>
      <c r="SX235" s="589"/>
      <c r="SY235" s="589"/>
      <c r="SZ235" s="589"/>
      <c r="TA235" s="589"/>
      <c r="TB235" s="589"/>
      <c r="TC235" s="589"/>
      <c r="TD235" s="589"/>
      <c r="TE235" s="589"/>
      <c r="TF235" s="589"/>
      <c r="TG235" s="589"/>
      <c r="TH235" s="589"/>
      <c r="TI235" s="589"/>
      <c r="TJ235" s="589"/>
      <c r="TK235" s="589"/>
      <c r="TL235" s="589"/>
      <c r="TM235" s="589"/>
      <c r="TN235" s="589"/>
      <c r="TO235" s="589"/>
      <c r="TP235" s="589"/>
      <c r="TQ235" s="589"/>
      <c r="TR235" s="589"/>
      <c r="TS235" s="589"/>
      <c r="TT235" s="589"/>
      <c r="TU235" s="589"/>
      <c r="TV235" s="589"/>
      <c r="TW235" s="589"/>
      <c r="TX235" s="589"/>
      <c r="TY235" s="589"/>
      <c r="TZ235" s="589"/>
      <c r="UA235" s="589"/>
      <c r="UB235" s="589"/>
      <c r="UC235" s="589"/>
      <c r="UD235" s="589"/>
      <c r="UE235" s="589"/>
      <c r="UF235" s="589"/>
      <c r="UG235" s="589"/>
      <c r="UH235" s="589"/>
      <c r="UI235" s="589"/>
      <c r="UJ235" s="589"/>
      <c r="UK235" s="589"/>
      <c r="UL235" s="589"/>
      <c r="UM235" s="589"/>
      <c r="UN235" s="589"/>
    </row>
    <row r="236" spans="1:560" s="590" customFormat="1" ht="12.75" customHeight="1" x14ac:dyDescent="0.25">
      <c r="A236" s="576"/>
      <c r="B236" s="576"/>
      <c r="C236" s="337"/>
      <c r="D236" s="132"/>
      <c r="E236" s="577"/>
      <c r="F236" s="605"/>
      <c r="G236" s="606"/>
      <c r="H236" s="607"/>
      <c r="I236" s="581"/>
      <c r="J236" s="870"/>
      <c r="K236" s="581"/>
      <c r="L236" s="581"/>
      <c r="M236" s="870"/>
      <c r="N236" s="581"/>
      <c r="O236" s="581"/>
      <c r="P236" s="228"/>
      <c r="Q236" s="228"/>
      <c r="R236" s="228"/>
      <c r="S236" s="871"/>
      <c r="T236" s="584"/>
      <c r="U236" s="585"/>
      <c r="V236" s="821"/>
      <c r="W236" s="291"/>
      <c r="X236" s="291"/>
      <c r="Y236" s="291"/>
      <c r="Z236" s="292"/>
      <c r="AA236" s="293"/>
      <c r="AB236" s="293"/>
      <c r="AC236" s="823"/>
      <c r="AD236" s="617"/>
      <c r="AE236" s="618"/>
      <c r="AF236" s="821"/>
      <c r="AG236" s="291"/>
      <c r="AH236" s="291"/>
      <c r="AI236" s="291"/>
      <c r="AJ236" s="292"/>
      <c r="AK236" s="293"/>
      <c r="AL236" s="293"/>
      <c r="AM236" s="293"/>
      <c r="AN236" s="640"/>
      <c r="AO236" s="587"/>
      <c r="AP236" s="587"/>
      <c r="AQ236" s="587"/>
      <c r="AR236" s="587"/>
      <c r="AS236" s="587"/>
      <c r="AT236" s="587"/>
      <c r="AU236" s="587"/>
      <c r="AV236" s="587"/>
      <c r="AW236" s="587"/>
      <c r="AX236" s="587"/>
      <c r="AY236" s="587"/>
      <c r="AZ236" s="587"/>
      <c r="BA236" s="587"/>
      <c r="BB236" s="587"/>
      <c r="BC236" s="587"/>
      <c r="BD236" s="587"/>
      <c r="BE236" s="587"/>
      <c r="BF236" s="587"/>
      <c r="BG236" s="587"/>
      <c r="BH236" s="587"/>
      <c r="BI236" s="587"/>
      <c r="BJ236" s="587"/>
      <c r="BK236" s="587"/>
      <c r="BL236" s="587"/>
      <c r="BM236" s="587"/>
      <c r="BN236" s="587"/>
      <c r="BO236" s="587"/>
      <c r="BP236" s="587"/>
      <c r="BQ236" s="587"/>
      <c r="BR236" s="587"/>
      <c r="BS236" s="587"/>
      <c r="BT236" s="587"/>
      <c r="BU236" s="587"/>
      <c r="BV236" s="587"/>
      <c r="BW236" s="587"/>
      <c r="BX236" s="587"/>
      <c r="BY236" s="587"/>
      <c r="BZ236" s="587"/>
      <c r="CA236" s="587"/>
      <c r="CB236" s="587"/>
      <c r="CC236" s="587"/>
      <c r="CD236" s="587"/>
      <c r="CE236" s="587"/>
      <c r="CF236" s="587"/>
      <c r="CG236" s="587"/>
      <c r="CH236" s="587"/>
      <c r="CI236" s="587"/>
      <c r="CJ236" s="587"/>
      <c r="CK236" s="587"/>
      <c r="CL236" s="587"/>
      <c r="CM236" s="587"/>
      <c r="CN236" s="587"/>
      <c r="CO236" s="587"/>
      <c r="CP236" s="587"/>
      <c r="CQ236" s="587"/>
      <c r="CR236" s="587"/>
      <c r="CS236" s="587"/>
      <c r="CT236" s="587"/>
      <c r="CU236" s="587"/>
      <c r="CV236" s="587"/>
      <c r="CW236" s="587"/>
      <c r="CX236" s="587"/>
      <c r="CY236" s="587"/>
      <c r="CZ236" s="587"/>
      <c r="DA236" s="587"/>
      <c r="DB236" s="587"/>
      <c r="DC236" s="587"/>
      <c r="DD236" s="587"/>
      <c r="DE236" s="587"/>
      <c r="DF236" s="587"/>
      <c r="DG236" s="587"/>
      <c r="DH236" s="587"/>
      <c r="DI236" s="587"/>
      <c r="DJ236" s="587"/>
      <c r="DK236" s="587"/>
      <c r="DL236" s="588"/>
      <c r="DM236" s="588"/>
      <c r="DN236" s="588"/>
      <c r="DO236" s="588"/>
      <c r="DP236" s="588"/>
      <c r="DQ236" s="588"/>
      <c r="DR236" s="588"/>
      <c r="DS236" s="588"/>
      <c r="DT236" s="588"/>
      <c r="DU236" s="588"/>
      <c r="DV236" s="588"/>
      <c r="DW236" s="588"/>
      <c r="DX236" s="588"/>
      <c r="DY236" s="588"/>
      <c r="DZ236" s="588"/>
      <c r="EA236" s="588"/>
      <c r="EB236" s="588"/>
      <c r="EC236" s="588"/>
      <c r="ED236" s="588"/>
      <c r="EE236" s="588"/>
      <c r="EF236" s="588"/>
      <c r="EG236" s="588"/>
      <c r="EH236" s="588"/>
      <c r="EI236" s="588"/>
      <c r="EJ236" s="588"/>
      <c r="EK236" s="588"/>
      <c r="EL236" s="588"/>
      <c r="EM236" s="588"/>
      <c r="EN236" s="588"/>
      <c r="EO236" s="588"/>
      <c r="EP236" s="588"/>
      <c r="EQ236" s="588"/>
      <c r="ER236" s="588"/>
      <c r="ES236" s="588"/>
      <c r="ET236" s="588"/>
      <c r="EU236" s="588"/>
      <c r="EV236" s="588"/>
      <c r="EW236" s="588"/>
      <c r="EX236" s="588"/>
      <c r="EY236" s="588"/>
      <c r="EZ236" s="588"/>
      <c r="FA236" s="588"/>
      <c r="FB236" s="588"/>
      <c r="FC236" s="588"/>
      <c r="FD236" s="588"/>
      <c r="FE236" s="588"/>
      <c r="FF236" s="588"/>
      <c r="FG236" s="588"/>
      <c r="FH236" s="588"/>
      <c r="FI236" s="588"/>
      <c r="FJ236" s="588"/>
      <c r="FK236" s="588"/>
      <c r="FL236" s="588"/>
      <c r="FM236" s="588"/>
      <c r="FN236" s="588"/>
      <c r="FO236" s="588"/>
      <c r="FP236" s="588"/>
      <c r="FQ236" s="588"/>
      <c r="FR236" s="588"/>
      <c r="FS236" s="588"/>
      <c r="FT236" s="588"/>
      <c r="FU236" s="588"/>
      <c r="FV236" s="588"/>
      <c r="FW236" s="588"/>
      <c r="FX236" s="588"/>
      <c r="FY236" s="588"/>
      <c r="FZ236" s="588"/>
      <c r="GA236" s="588"/>
      <c r="GB236" s="588"/>
      <c r="GC236" s="588"/>
      <c r="GD236" s="588"/>
      <c r="GE236" s="588"/>
      <c r="GF236" s="588"/>
      <c r="GG236" s="588"/>
      <c r="GH236" s="588"/>
      <c r="GI236" s="588"/>
      <c r="GJ236" s="588"/>
      <c r="GK236" s="588"/>
      <c r="GL236" s="588"/>
      <c r="GM236" s="588"/>
      <c r="GN236" s="588"/>
      <c r="GO236" s="588"/>
      <c r="GP236" s="588"/>
      <c r="GQ236" s="588"/>
      <c r="GR236" s="588"/>
      <c r="GS236" s="588"/>
      <c r="GT236" s="588"/>
      <c r="GU236" s="588"/>
      <c r="GV236" s="588"/>
      <c r="GW236" s="588"/>
      <c r="GX236" s="588"/>
      <c r="GY236" s="588"/>
      <c r="GZ236" s="588"/>
      <c r="HA236" s="588"/>
      <c r="HB236" s="588"/>
      <c r="HC236" s="588"/>
      <c r="HD236" s="588"/>
      <c r="HE236" s="588"/>
      <c r="HF236" s="588"/>
      <c r="HG236" s="588"/>
      <c r="HH236" s="588"/>
      <c r="HI236" s="588"/>
      <c r="HJ236" s="588"/>
      <c r="HK236" s="588"/>
      <c r="HL236" s="588"/>
      <c r="HM236" s="588"/>
      <c r="HN236" s="588"/>
      <c r="HO236" s="588"/>
      <c r="HP236" s="588"/>
      <c r="HQ236" s="588"/>
      <c r="HR236" s="588"/>
      <c r="HS236" s="588"/>
      <c r="HT236" s="588"/>
      <c r="HU236" s="588"/>
      <c r="HV236" s="588"/>
      <c r="HW236" s="588"/>
      <c r="HX236" s="589"/>
      <c r="HY236" s="589"/>
      <c r="HZ236" s="589"/>
      <c r="IA236" s="589"/>
      <c r="IB236" s="589"/>
      <c r="IC236" s="589"/>
      <c r="ID236" s="589"/>
      <c r="IE236" s="589"/>
      <c r="IF236" s="589"/>
      <c r="IG236" s="589"/>
      <c r="IH236" s="589"/>
      <c r="II236" s="589"/>
      <c r="IJ236" s="589"/>
      <c r="IK236" s="589"/>
      <c r="IL236" s="589"/>
      <c r="IM236" s="589"/>
      <c r="IN236" s="589"/>
      <c r="IO236" s="589"/>
      <c r="IP236" s="589"/>
      <c r="IQ236" s="589"/>
      <c r="IR236" s="589"/>
      <c r="IS236" s="589"/>
      <c r="IT236" s="589"/>
      <c r="IU236" s="589"/>
      <c r="IV236" s="589"/>
      <c r="IW236" s="589"/>
      <c r="IX236" s="589"/>
      <c r="IY236" s="589"/>
      <c r="IZ236" s="589"/>
      <c r="JA236" s="589"/>
      <c r="JB236" s="589"/>
      <c r="JC236" s="589"/>
      <c r="JD236" s="589"/>
      <c r="JE236" s="589"/>
      <c r="JF236" s="589"/>
      <c r="JG236" s="589"/>
      <c r="JH236" s="589"/>
      <c r="JI236" s="589"/>
      <c r="JJ236" s="589"/>
      <c r="JK236" s="589"/>
      <c r="JL236" s="589"/>
      <c r="JM236" s="589"/>
      <c r="JN236" s="589"/>
      <c r="JO236" s="589"/>
      <c r="JP236" s="589"/>
      <c r="JQ236" s="589"/>
      <c r="JR236" s="589"/>
      <c r="JS236" s="589"/>
      <c r="JT236" s="589"/>
      <c r="JU236" s="589"/>
      <c r="JV236" s="589"/>
      <c r="JW236" s="589"/>
      <c r="JX236" s="589"/>
      <c r="JY236" s="589"/>
      <c r="JZ236" s="589"/>
      <c r="KA236" s="589"/>
      <c r="KB236" s="589"/>
      <c r="KC236" s="589"/>
      <c r="KD236" s="589"/>
      <c r="KE236" s="589"/>
      <c r="KF236" s="589"/>
      <c r="KG236" s="589"/>
      <c r="KH236" s="589"/>
      <c r="KI236" s="589"/>
      <c r="KJ236" s="589"/>
      <c r="KK236" s="589"/>
      <c r="KL236" s="589"/>
      <c r="KM236" s="589"/>
      <c r="KN236" s="589"/>
      <c r="KO236" s="589"/>
      <c r="KP236" s="589"/>
      <c r="KQ236" s="589"/>
      <c r="KR236" s="589"/>
      <c r="KS236" s="589"/>
      <c r="KT236" s="589"/>
      <c r="KU236" s="589"/>
      <c r="KV236" s="589"/>
      <c r="KW236" s="589"/>
      <c r="KX236" s="589"/>
      <c r="KY236" s="589"/>
      <c r="KZ236" s="589"/>
      <c r="LA236" s="589"/>
      <c r="LB236" s="589"/>
      <c r="LC236" s="589"/>
      <c r="LD236" s="589"/>
      <c r="LE236" s="589"/>
      <c r="LF236" s="589"/>
      <c r="LG236" s="589"/>
      <c r="LH236" s="589"/>
      <c r="LI236" s="589"/>
      <c r="LJ236" s="589"/>
      <c r="LK236" s="589"/>
      <c r="LL236" s="589"/>
      <c r="LM236" s="589"/>
      <c r="LN236" s="589"/>
      <c r="LO236" s="589"/>
      <c r="LP236" s="589"/>
      <c r="LQ236" s="589"/>
      <c r="LR236" s="589"/>
      <c r="LS236" s="589"/>
      <c r="LT236" s="589"/>
      <c r="LU236" s="589"/>
      <c r="LV236" s="589"/>
      <c r="LW236" s="589"/>
      <c r="LX236" s="589"/>
      <c r="LY236" s="589"/>
      <c r="LZ236" s="589"/>
      <c r="MA236" s="589"/>
      <c r="MB236" s="589"/>
      <c r="MC236" s="589"/>
      <c r="MD236" s="589"/>
      <c r="ME236" s="589"/>
      <c r="MF236" s="589"/>
      <c r="MG236" s="589"/>
      <c r="MH236" s="589"/>
      <c r="MI236" s="589"/>
      <c r="MJ236" s="589"/>
      <c r="MK236" s="589"/>
      <c r="ML236" s="589"/>
      <c r="MM236" s="589"/>
      <c r="MN236" s="589"/>
      <c r="MO236" s="589"/>
      <c r="MP236" s="589"/>
      <c r="MQ236" s="589"/>
      <c r="MR236" s="589"/>
      <c r="MS236" s="589"/>
      <c r="MT236" s="589"/>
      <c r="MU236" s="589"/>
      <c r="MV236" s="589"/>
      <c r="MW236" s="589"/>
      <c r="MX236" s="589"/>
      <c r="MY236" s="589"/>
      <c r="MZ236" s="589"/>
      <c r="NA236" s="589"/>
      <c r="NB236" s="589"/>
      <c r="NC236" s="589"/>
      <c r="ND236" s="589"/>
      <c r="NE236" s="589"/>
      <c r="NF236" s="589"/>
      <c r="NG236" s="589"/>
      <c r="NH236" s="589"/>
      <c r="NI236" s="589"/>
      <c r="NJ236" s="589"/>
      <c r="NK236" s="589"/>
      <c r="NL236" s="589"/>
      <c r="NM236" s="589"/>
      <c r="NN236" s="589"/>
      <c r="NO236" s="589"/>
      <c r="NP236" s="589"/>
      <c r="NQ236" s="589"/>
      <c r="NR236" s="589"/>
      <c r="NS236" s="589"/>
      <c r="NT236" s="589"/>
      <c r="NU236" s="589"/>
      <c r="NV236" s="589"/>
      <c r="NW236" s="589"/>
      <c r="NX236" s="589"/>
      <c r="NY236" s="589"/>
      <c r="NZ236" s="589"/>
      <c r="OA236" s="589"/>
      <c r="OB236" s="589"/>
      <c r="OC236" s="589"/>
      <c r="OD236" s="589"/>
      <c r="OE236" s="589"/>
      <c r="OF236" s="589"/>
      <c r="OG236" s="589"/>
      <c r="OH236" s="589"/>
      <c r="OI236" s="589"/>
      <c r="OJ236" s="589"/>
      <c r="OK236" s="589"/>
      <c r="OL236" s="589"/>
      <c r="OM236" s="589"/>
      <c r="ON236" s="589"/>
      <c r="OO236" s="589"/>
      <c r="OP236" s="589"/>
      <c r="OQ236" s="589"/>
      <c r="OR236" s="589"/>
      <c r="OS236" s="589"/>
      <c r="OT236" s="589"/>
      <c r="OU236" s="589"/>
      <c r="OV236" s="589"/>
      <c r="OW236" s="589"/>
      <c r="OX236" s="589"/>
      <c r="OY236" s="589"/>
      <c r="OZ236" s="589"/>
      <c r="PA236" s="589"/>
      <c r="PB236" s="589"/>
      <c r="PC236" s="589"/>
      <c r="PD236" s="589"/>
      <c r="PE236" s="589"/>
      <c r="PF236" s="589"/>
      <c r="PG236" s="589"/>
      <c r="PH236" s="589"/>
      <c r="PI236" s="589"/>
      <c r="PJ236" s="589"/>
      <c r="PK236" s="589"/>
      <c r="PL236" s="589"/>
      <c r="PM236" s="589"/>
      <c r="PN236" s="589"/>
      <c r="PO236" s="589"/>
      <c r="PP236" s="589"/>
      <c r="PQ236" s="589"/>
      <c r="PR236" s="589"/>
      <c r="PS236" s="589"/>
      <c r="PT236" s="589"/>
      <c r="PU236" s="589"/>
      <c r="PV236" s="589"/>
      <c r="PW236" s="589"/>
      <c r="PX236" s="589"/>
      <c r="PY236" s="589"/>
      <c r="PZ236" s="589"/>
      <c r="QA236" s="589"/>
      <c r="QB236" s="589"/>
      <c r="QC236" s="589"/>
      <c r="QD236" s="589"/>
      <c r="QE236" s="589"/>
      <c r="QF236" s="589"/>
      <c r="QG236" s="589"/>
      <c r="QH236" s="589"/>
      <c r="QI236" s="589"/>
      <c r="QJ236" s="589"/>
      <c r="QK236" s="589"/>
      <c r="QL236" s="589"/>
      <c r="QM236" s="589"/>
      <c r="QN236" s="589"/>
      <c r="QO236" s="589"/>
      <c r="QP236" s="589"/>
      <c r="QQ236" s="589"/>
      <c r="QR236" s="589"/>
      <c r="QS236" s="589"/>
      <c r="QT236" s="589"/>
      <c r="QU236" s="589"/>
      <c r="QV236" s="589"/>
      <c r="QW236" s="589"/>
      <c r="QX236" s="589"/>
      <c r="QY236" s="589"/>
      <c r="QZ236" s="589"/>
      <c r="RA236" s="589"/>
      <c r="RB236" s="589"/>
      <c r="RC236" s="589"/>
      <c r="RD236" s="589"/>
      <c r="RE236" s="589"/>
      <c r="RF236" s="589"/>
      <c r="RG236" s="589"/>
      <c r="RH236" s="589"/>
      <c r="RI236" s="589"/>
      <c r="RJ236" s="589"/>
      <c r="RK236" s="589"/>
      <c r="RL236" s="589"/>
      <c r="RM236" s="589"/>
      <c r="RN236" s="589"/>
      <c r="RO236" s="589"/>
      <c r="RP236" s="589"/>
      <c r="RQ236" s="589"/>
      <c r="RR236" s="589"/>
      <c r="RS236" s="589"/>
      <c r="RT236" s="589"/>
      <c r="RU236" s="589"/>
      <c r="RV236" s="589"/>
      <c r="RW236" s="589"/>
      <c r="RX236" s="589"/>
      <c r="RY236" s="589"/>
      <c r="RZ236" s="589"/>
      <c r="SA236" s="589"/>
      <c r="SB236" s="589"/>
      <c r="SC236" s="589"/>
      <c r="SD236" s="589"/>
      <c r="SE236" s="589"/>
      <c r="SF236" s="589"/>
      <c r="SG236" s="589"/>
      <c r="SH236" s="589"/>
      <c r="SI236" s="589"/>
      <c r="SJ236" s="589"/>
      <c r="SK236" s="589"/>
      <c r="SL236" s="589"/>
      <c r="SM236" s="589"/>
      <c r="SN236" s="589"/>
      <c r="SO236" s="589"/>
      <c r="SP236" s="589"/>
      <c r="SQ236" s="589"/>
      <c r="SR236" s="589"/>
      <c r="SS236" s="589"/>
      <c r="ST236" s="589"/>
      <c r="SU236" s="589"/>
      <c r="SV236" s="589"/>
      <c r="SW236" s="589"/>
      <c r="SX236" s="589"/>
      <c r="SY236" s="589"/>
      <c r="SZ236" s="589"/>
      <c r="TA236" s="589"/>
      <c r="TB236" s="589"/>
      <c r="TC236" s="589"/>
      <c r="TD236" s="589"/>
      <c r="TE236" s="589"/>
      <c r="TF236" s="589"/>
      <c r="TG236" s="589"/>
      <c r="TH236" s="589"/>
      <c r="TI236" s="589"/>
      <c r="TJ236" s="589"/>
      <c r="TK236" s="589"/>
      <c r="TL236" s="589"/>
      <c r="TM236" s="589"/>
      <c r="TN236" s="589"/>
      <c r="TO236" s="589"/>
      <c r="TP236" s="589"/>
      <c r="TQ236" s="589"/>
      <c r="TR236" s="589"/>
      <c r="TS236" s="589"/>
      <c r="TT236" s="589"/>
      <c r="TU236" s="589"/>
      <c r="TV236" s="589"/>
      <c r="TW236" s="589"/>
      <c r="TX236" s="589"/>
      <c r="TY236" s="589"/>
      <c r="TZ236" s="589"/>
      <c r="UA236" s="589"/>
      <c r="UB236" s="589"/>
      <c r="UC236" s="589"/>
      <c r="UD236" s="589"/>
      <c r="UE236" s="589"/>
      <c r="UF236" s="589"/>
      <c r="UG236" s="589"/>
      <c r="UH236" s="589"/>
      <c r="UI236" s="589"/>
      <c r="UJ236" s="589"/>
      <c r="UK236" s="589"/>
      <c r="UL236" s="589"/>
      <c r="UM236" s="589"/>
      <c r="UN236" s="589"/>
    </row>
    <row r="237" spans="1:560" ht="30.75" customHeight="1" x14ac:dyDescent="0.25">
      <c r="A237" s="309" t="s">
        <v>539</v>
      </c>
      <c r="B237" s="309" t="s">
        <v>540</v>
      </c>
      <c r="C237" s="310" t="s">
        <v>292</v>
      </c>
      <c r="D237" s="882"/>
      <c r="E237" s="883" t="s">
        <v>144</v>
      </c>
      <c r="F237" s="883"/>
      <c r="G237" s="884"/>
      <c r="H237" s="885"/>
      <c r="I237" s="886">
        <f>+I239+I240</f>
        <v>6</v>
      </c>
      <c r="J237" s="886">
        <f>+J239+J240</f>
        <v>6</v>
      </c>
      <c r="K237" s="887"/>
      <c r="L237" s="887"/>
      <c r="M237" s="888"/>
      <c r="N237" s="889"/>
      <c r="O237" s="889"/>
      <c r="P237" s="889"/>
      <c r="Q237" s="889"/>
      <c r="R237" s="889"/>
      <c r="S237" s="890"/>
      <c r="T237" s="317"/>
      <c r="U237" s="318"/>
      <c r="V237" s="891"/>
      <c r="W237" s="320"/>
      <c r="X237" s="892"/>
      <c r="Y237" s="893"/>
      <c r="Z237" s="892"/>
      <c r="AA237" s="892"/>
      <c r="AB237" s="892"/>
      <c r="AC237" s="894"/>
      <c r="AD237" s="324"/>
      <c r="AE237" s="325"/>
      <c r="AF237" s="893"/>
      <c r="AG237" s="892"/>
      <c r="AH237" s="892"/>
      <c r="AI237" s="892"/>
      <c r="AJ237" s="892"/>
      <c r="AK237" s="892"/>
      <c r="AL237" s="892"/>
      <c r="AM237" s="892"/>
      <c r="AN237" s="895"/>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row>
    <row r="238" spans="1:560" ht="28.5" customHeight="1" x14ac:dyDescent="0.25">
      <c r="A238" s="896" t="s">
        <v>541</v>
      </c>
      <c r="B238" s="896" t="s">
        <v>542</v>
      </c>
      <c r="C238" s="897" t="s">
        <v>543</v>
      </c>
      <c r="D238" s="824"/>
      <c r="E238" s="825" t="s">
        <v>46</v>
      </c>
      <c r="F238" s="826"/>
      <c r="G238" s="827"/>
      <c r="H238" s="828"/>
      <c r="I238" s="829"/>
      <c r="J238" s="829"/>
      <c r="K238" s="830"/>
      <c r="L238" s="830"/>
      <c r="M238" s="831"/>
      <c r="N238" s="211"/>
      <c r="O238" s="211"/>
      <c r="P238" s="211"/>
      <c r="Q238" s="211"/>
      <c r="R238" s="211"/>
      <c r="S238" s="832"/>
      <c r="T238" s="213"/>
      <c r="U238" s="214"/>
      <c r="V238" s="833"/>
      <c r="W238" s="211"/>
      <c r="X238" s="211"/>
      <c r="Y238" s="211"/>
      <c r="Z238" s="211"/>
      <c r="AA238" s="211"/>
      <c r="AB238" s="211"/>
      <c r="AC238" s="832"/>
      <c r="AD238" s="213"/>
      <c r="AE238" s="214"/>
      <c r="AF238" s="833"/>
      <c r="AG238" s="211"/>
      <c r="AH238" s="211"/>
      <c r="AI238" s="211"/>
      <c r="AJ238" s="211"/>
      <c r="AK238" s="211"/>
      <c r="AL238" s="211"/>
      <c r="AM238" s="211"/>
      <c r="AN238" s="211"/>
      <c r="HK238" s="2"/>
      <c r="HL238" s="2"/>
      <c r="HM238" s="2"/>
      <c r="HN238" s="2"/>
      <c r="HO238" s="2"/>
      <c r="HP238" s="2"/>
      <c r="HQ238" s="2"/>
      <c r="HR238" s="2"/>
      <c r="HS238" s="2"/>
    </row>
    <row r="239" spans="1:560" ht="90.75" customHeight="1" x14ac:dyDescent="0.25">
      <c r="A239" s="872" t="str">
        <f t="shared" ref="A239:AN239" si="50">IF(A190="","",A190)</f>
        <v/>
      </c>
      <c r="B239" s="873" t="str">
        <f t="shared" si="50"/>
        <v>LLA4MF1</v>
      </c>
      <c r="C239" s="874" t="str">
        <f t="shared" si="50"/>
        <v>Psychologie et sociologie pour l’enseignement</v>
      </c>
      <c r="D239" s="837" t="str">
        <f t="shared" si="50"/>
        <v>LOL5H7E</v>
      </c>
      <c r="E239" s="136" t="str">
        <f t="shared" si="50"/>
        <v>UE spécialisation</v>
      </c>
      <c r="F239" s="875" t="str">
        <f t="shared" si="50"/>
        <v>L2 SDL parc. MEF FLM-FLE et LSF,  L3 SDL parc. MEF FLM, L2 LLCER  et LEA parc. MEF FLM-FLE et MEEF 1er degré, L3 LLCER  et LEA parc. MEEF 1er degré</v>
      </c>
      <c r="G239" s="838" t="str">
        <f t="shared" si="50"/>
        <v>INSPE</v>
      </c>
      <c r="H239" s="840" t="str">
        <f t="shared" si="50"/>
        <v/>
      </c>
      <c r="I239" s="252" t="str">
        <f t="shared" si="50"/>
        <v>3</v>
      </c>
      <c r="J239" s="876">
        <f t="shared" si="50"/>
        <v>3</v>
      </c>
      <c r="K239" s="252" t="str">
        <f t="shared" si="50"/>
        <v>DOYEN Anne-Lise</v>
      </c>
      <c r="L239" s="252" t="str">
        <f t="shared" si="50"/>
        <v>16 et 70</v>
      </c>
      <c r="M239" s="876" t="str">
        <f t="shared" si="50"/>
        <v/>
      </c>
      <c r="N239" s="570">
        <f t="shared" si="50"/>
        <v>22</v>
      </c>
      <c r="O239" s="570"/>
      <c r="P239" s="255" t="str">
        <f t="shared" si="50"/>
        <v/>
      </c>
      <c r="Q239" s="255"/>
      <c r="R239" s="255"/>
      <c r="S239" s="843" t="str">
        <f t="shared" si="50"/>
        <v/>
      </c>
      <c r="T239" s="231" t="str">
        <f t="shared" si="50"/>
        <v>100% CT DM / dépôt copie sur CELENE / devoir-pdf</v>
      </c>
      <c r="U239" s="232" t="str">
        <f t="shared" si="50"/>
        <v>100% CT DM / dépôt copie sur CELENE / devoir-pdf</v>
      </c>
      <c r="V239" s="821">
        <f t="shared" si="50"/>
        <v>1</v>
      </c>
      <c r="W239" s="291" t="str">
        <f t="shared" si="50"/>
        <v>CT</v>
      </c>
      <c r="X239" s="291" t="str">
        <f t="shared" si="50"/>
        <v>Ecrit</v>
      </c>
      <c r="Y239" s="291" t="str">
        <f t="shared" si="50"/>
        <v>1h00</v>
      </c>
      <c r="Z239" s="292">
        <f t="shared" si="50"/>
        <v>1</v>
      </c>
      <c r="AA239" s="293" t="str">
        <f t="shared" si="50"/>
        <v>CT</v>
      </c>
      <c r="AB239" s="293" t="str">
        <f t="shared" si="50"/>
        <v>Ecrit</v>
      </c>
      <c r="AC239" s="823" t="str">
        <f t="shared" si="50"/>
        <v>1h00</v>
      </c>
      <c r="AD239" s="859" t="str">
        <f t="shared" ref="AD239:AE239" si="51">IF(AD191="","",AD191)</f>
        <v>100% CT 1h30 Célène</v>
      </c>
      <c r="AE239" s="2646" t="str">
        <f t="shared" si="51"/>
        <v>100% CT 1h30 Célène</v>
      </c>
      <c r="AF239" s="821">
        <f t="shared" si="50"/>
        <v>1</v>
      </c>
      <c r="AG239" s="291" t="str">
        <f t="shared" si="50"/>
        <v>CT</v>
      </c>
      <c r="AH239" s="291" t="str">
        <f t="shared" si="50"/>
        <v>oral</v>
      </c>
      <c r="AI239" s="291" t="str">
        <f t="shared" si="50"/>
        <v>20 min</v>
      </c>
      <c r="AJ239" s="292">
        <f t="shared" si="50"/>
        <v>1</v>
      </c>
      <c r="AK239" s="293" t="str">
        <f t="shared" si="50"/>
        <v>CT</v>
      </c>
      <c r="AL239" s="293" t="str">
        <f t="shared" si="50"/>
        <v>oral</v>
      </c>
      <c r="AM239" s="293" t="str">
        <f t="shared" si="50"/>
        <v>20 min</v>
      </c>
      <c r="AN239" s="237" t="str">
        <f t="shared" si="50"/>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row>
    <row r="240" spans="1:560" ht="66" customHeight="1" x14ac:dyDescent="0.25">
      <c r="A240" s="834"/>
      <c r="B240" s="873" t="s">
        <v>476</v>
      </c>
      <c r="C240" s="898" t="s">
        <v>477</v>
      </c>
      <c r="D240" s="837" t="s">
        <v>478</v>
      </c>
      <c r="E240" s="899" t="s">
        <v>149</v>
      </c>
      <c r="F240" s="875" t="s">
        <v>479</v>
      </c>
      <c r="G240" s="839" t="s">
        <v>51</v>
      </c>
      <c r="H240" s="840"/>
      <c r="I240" s="252" t="s">
        <v>74</v>
      </c>
      <c r="J240" s="841">
        <v>3</v>
      </c>
      <c r="K240" s="254" t="s">
        <v>133</v>
      </c>
      <c r="L240" s="254">
        <v>14</v>
      </c>
      <c r="M240" s="841"/>
      <c r="N240" s="570"/>
      <c r="O240" s="570"/>
      <c r="P240" s="255">
        <v>18</v>
      </c>
      <c r="Q240" s="255"/>
      <c r="R240" s="255"/>
      <c r="S240" s="843"/>
      <c r="T240" s="231" t="str">
        <f>IF(T211="","",T211)</f>
        <v>50% CC (DM à rendre par mail)/ 50%CT (Examen écrit en temps limité de 3h à réaliser sur Celène</v>
      </c>
      <c r="U240" s="232" t="str">
        <f>IF(U211="","",U211)</f>
        <v>100% CT / écrit en temps limité de 3h00 sur Célène</v>
      </c>
      <c r="V240" s="821">
        <f t="shared" ref="V240:AD240" si="52">IF(V211="","",V211)</f>
        <v>1</v>
      </c>
      <c r="W240" s="291" t="str">
        <f t="shared" si="52"/>
        <v>CC</v>
      </c>
      <c r="X240" s="291" t="str">
        <f t="shared" si="52"/>
        <v>écrit et oral</v>
      </c>
      <c r="Y240" s="291" t="str">
        <f t="shared" si="52"/>
        <v/>
      </c>
      <c r="Z240" s="292">
        <f t="shared" si="52"/>
        <v>1</v>
      </c>
      <c r="AA240" s="293" t="str">
        <f t="shared" si="52"/>
        <v>CT</v>
      </c>
      <c r="AB240" s="293" t="str">
        <f t="shared" si="52"/>
        <v>oral</v>
      </c>
      <c r="AC240" s="823" t="str">
        <f t="shared" si="52"/>
        <v>20 min</v>
      </c>
      <c r="AD240" s="859" t="str">
        <f t="shared" si="52"/>
        <v>100% CT DM en temps libre à déposer sur Célène</v>
      </c>
      <c r="AE240" s="2646" t="str">
        <f t="shared" ref="AE240" si="53">IF(AE212="","",AE212)</f>
        <v/>
      </c>
      <c r="AF240" s="821">
        <v>1</v>
      </c>
      <c r="AG240" s="291" t="s">
        <v>57</v>
      </c>
      <c r="AH240" s="291" t="s">
        <v>67</v>
      </c>
      <c r="AI240" s="291" t="s">
        <v>237</v>
      </c>
      <c r="AJ240" s="333">
        <v>1</v>
      </c>
      <c r="AK240" s="293" t="s">
        <v>57</v>
      </c>
      <c r="AL240" s="293" t="s">
        <v>67</v>
      </c>
      <c r="AM240" s="293" t="s">
        <v>237</v>
      </c>
      <c r="AN240" s="258" t="s">
        <v>480</v>
      </c>
    </row>
    <row r="241" spans="1:246" ht="30.75" customHeight="1" x14ac:dyDescent="0.25">
      <c r="A241" s="309" t="s">
        <v>544</v>
      </c>
      <c r="B241" s="309" t="s">
        <v>545</v>
      </c>
      <c r="C241" s="310" t="s">
        <v>162</v>
      </c>
      <c r="D241" s="882"/>
      <c r="E241" s="883" t="s">
        <v>144</v>
      </c>
      <c r="F241" s="883"/>
      <c r="G241" s="884"/>
      <c r="H241" s="885"/>
      <c r="I241" s="886">
        <f>+I242+I243</f>
        <v>6</v>
      </c>
      <c r="J241" s="886">
        <f>+J242+J243</f>
        <v>6</v>
      </c>
      <c r="K241" s="887"/>
      <c r="L241" s="887"/>
      <c r="M241" s="888"/>
      <c r="N241" s="889"/>
      <c r="O241" s="889"/>
      <c r="P241" s="889"/>
      <c r="Q241" s="889"/>
      <c r="R241" s="889"/>
      <c r="S241" s="890"/>
      <c r="T241" s="317"/>
      <c r="U241" s="318"/>
      <c r="V241" s="900"/>
      <c r="W241" s="320"/>
      <c r="X241" s="892"/>
      <c r="Y241" s="893"/>
      <c r="Z241" s="892"/>
      <c r="AA241" s="892"/>
      <c r="AB241" s="892"/>
      <c r="AC241" s="894"/>
      <c r="AD241" s="324"/>
      <c r="AE241" s="325"/>
      <c r="AF241" s="893"/>
      <c r="AG241" s="892"/>
      <c r="AH241" s="892"/>
      <c r="AI241" s="892"/>
      <c r="AJ241" s="892"/>
      <c r="AK241" s="892"/>
      <c r="AL241" s="892"/>
      <c r="AM241" s="892"/>
      <c r="AN241" s="895"/>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row>
    <row r="242" spans="1:246" ht="46.5" customHeight="1" x14ac:dyDescent="0.25">
      <c r="A242" s="872" t="str">
        <f t="shared" ref="A242:AN243" si="54">IF(A193="","",A193)</f>
        <v/>
      </c>
      <c r="B242" s="873" t="str">
        <f t="shared" si="54"/>
        <v>LLA4J8B</v>
      </c>
      <c r="C242" s="874" t="str">
        <f t="shared" si="54"/>
        <v>Comportement du consommateur</v>
      </c>
      <c r="D242" s="837" t="str">
        <f t="shared" si="54"/>
        <v/>
      </c>
      <c r="E242" s="136" t="str">
        <f t="shared" si="54"/>
        <v>UE spécialisation</v>
      </c>
      <c r="F242" s="875" t="str">
        <f t="shared" si="54"/>
        <v>L2 LEA et L2 LLCER parc. Commerce international</v>
      </c>
      <c r="G242" s="838" t="str">
        <f t="shared" si="54"/>
        <v>LEA</v>
      </c>
      <c r="H242" s="840" t="str">
        <f t="shared" si="54"/>
        <v/>
      </c>
      <c r="I242" s="252" t="str">
        <f t="shared" si="54"/>
        <v>3</v>
      </c>
      <c r="J242" s="876">
        <f t="shared" si="54"/>
        <v>3</v>
      </c>
      <c r="K242" s="252" t="str">
        <f t="shared" si="54"/>
        <v>KASWENGI Joseph</v>
      </c>
      <c r="L242" s="252" t="str">
        <f t="shared" si="54"/>
        <v>06</v>
      </c>
      <c r="M242" s="876" t="str">
        <f t="shared" si="54"/>
        <v/>
      </c>
      <c r="N242" s="570">
        <f t="shared" si="54"/>
        <v>10</v>
      </c>
      <c r="O242" s="570"/>
      <c r="P242" s="255">
        <f t="shared" si="54"/>
        <v>10</v>
      </c>
      <c r="Q242" s="255"/>
      <c r="R242" s="255"/>
      <c r="S242" s="843" t="str">
        <f t="shared" si="54"/>
        <v/>
      </c>
      <c r="T242" s="231" t="str">
        <f t="shared" si="54"/>
        <v>100% CC</v>
      </c>
      <c r="U242" s="232" t="str">
        <f t="shared" si="54"/>
        <v>100 % CT Devoir maison</v>
      </c>
      <c r="V242" s="821">
        <f t="shared" si="54"/>
        <v>1</v>
      </c>
      <c r="W242" s="291" t="str">
        <f t="shared" si="54"/>
        <v>CC</v>
      </c>
      <c r="X242" s="291" t="str">
        <f t="shared" si="54"/>
        <v>écrit et oral</v>
      </c>
      <c r="Y242" s="291" t="str">
        <f t="shared" si="54"/>
        <v/>
      </c>
      <c r="Z242" s="292">
        <f t="shared" si="54"/>
        <v>1</v>
      </c>
      <c r="AA242" s="293" t="str">
        <f t="shared" si="54"/>
        <v>CT</v>
      </c>
      <c r="AB242" s="293" t="str">
        <f t="shared" si="54"/>
        <v>oral</v>
      </c>
      <c r="AC242" s="823" t="str">
        <f t="shared" si="54"/>
        <v>15 min</v>
      </c>
      <c r="AD242" s="859" t="str">
        <f>IF(AD193="","",AD193)</f>
        <v>100 % CT Ecrit - Sujet et copies sur CELENE 1h</v>
      </c>
      <c r="AE242" s="2646" t="str">
        <f>IF(AE193="","",AE193)</f>
        <v>100 % CT Ecrit - Sujet et copies sur CELENE 1h</v>
      </c>
      <c r="AF242" s="821">
        <f t="shared" si="54"/>
        <v>1</v>
      </c>
      <c r="AG242" s="291" t="str">
        <f t="shared" si="54"/>
        <v>CT</v>
      </c>
      <c r="AH242" s="291" t="str">
        <f t="shared" si="54"/>
        <v>oral</v>
      </c>
      <c r="AI242" s="291" t="str">
        <f t="shared" si="54"/>
        <v>15 min</v>
      </c>
      <c r="AJ242" s="292">
        <f t="shared" si="54"/>
        <v>1</v>
      </c>
      <c r="AK242" s="293" t="str">
        <f t="shared" si="54"/>
        <v>CT</v>
      </c>
      <c r="AL242" s="293" t="str">
        <f t="shared" si="54"/>
        <v>oral</v>
      </c>
      <c r="AM242" s="293" t="str">
        <f t="shared" si="54"/>
        <v>15 min</v>
      </c>
      <c r="AN242" s="237" t="str">
        <f t="shared" si="54"/>
        <v>Ce cours a pour objectif d'éclairer les comportements du consommateur dans l'univers marchand. Le processus de décision du consommateur sera étudié en détail, et ses étapes seront analysées.
Le cours permettra également de présenter les concepts clés du comportement du consommateur : les besoins et motivations, l'attitude, les émotions, la satisfaction, la fidélité, etc. Par ailleurs, à l'heure où la consommation et l'acte d'achat se font fréquemment en ligne (internet, mobile, ...), le cours traitera spécifiquement du comportement de l'internaute, et présentera les enjeux liés au cross-canal.</v>
      </c>
    </row>
    <row r="243" spans="1:246" s="201" customFormat="1" ht="75" customHeight="1" x14ac:dyDescent="0.2">
      <c r="A243" s="834" t="str">
        <f t="shared" si="54"/>
        <v/>
      </c>
      <c r="B243" s="901" t="str">
        <f t="shared" si="54"/>
        <v>LLA4J8C</v>
      </c>
      <c r="C243" s="902" t="str">
        <f t="shared" si="54"/>
        <v>Communication for international tourism au lieu de Anglais du tourisme, du patrimoine et du territoire</v>
      </c>
      <c r="D243" s="837" t="str">
        <f t="shared" si="54"/>
        <v/>
      </c>
      <c r="E243" s="899" t="str">
        <f t="shared" si="54"/>
        <v>UE spécialisation</v>
      </c>
      <c r="F243" s="838" t="str">
        <f t="shared" si="54"/>
        <v>L2 LEA et L2 LLCER parc. Commerce international</v>
      </c>
      <c r="G243" s="838" t="str">
        <f t="shared" si="54"/>
        <v>LEA</v>
      </c>
      <c r="H243" s="840" t="str">
        <f t="shared" si="54"/>
        <v/>
      </c>
      <c r="I243" s="903" t="str">
        <f t="shared" si="54"/>
        <v>3</v>
      </c>
      <c r="J243" s="904">
        <f t="shared" si="54"/>
        <v>3</v>
      </c>
      <c r="K243" s="905" t="str">
        <f t="shared" si="54"/>
        <v>MICHEL Alice</v>
      </c>
      <c r="L243" s="905">
        <f t="shared" si="54"/>
        <v>11</v>
      </c>
      <c r="M243" s="904" t="str">
        <f t="shared" si="54"/>
        <v/>
      </c>
      <c r="N243" s="906">
        <f t="shared" si="54"/>
        <v>12</v>
      </c>
      <c r="O243" s="906"/>
      <c r="P243" s="906">
        <f t="shared" si="54"/>
        <v>12</v>
      </c>
      <c r="Q243" s="906"/>
      <c r="R243" s="906"/>
      <c r="S243" s="865" t="str">
        <f t="shared" si="54"/>
        <v/>
      </c>
      <c r="T243" s="231" t="str">
        <f t="shared" si="54"/>
        <v>100% CT écrit durée limitée (1h) sur CELENE</v>
      </c>
      <c r="U243" s="232" t="str">
        <f t="shared" si="54"/>
        <v>CT écrit durée limitée (1h) sur CELENE</v>
      </c>
      <c r="V243" s="821">
        <f t="shared" si="54"/>
        <v>1</v>
      </c>
      <c r="W243" s="291" t="str">
        <f t="shared" si="54"/>
        <v>CC</v>
      </c>
      <c r="X243" s="697" t="str">
        <f t="shared" si="54"/>
        <v>écrit et oral</v>
      </c>
      <c r="Y243" s="2643" t="str">
        <f t="shared" si="54"/>
        <v>oral/écrit (dossier)</v>
      </c>
      <c r="Z243" s="292">
        <f t="shared" si="54"/>
        <v>1</v>
      </c>
      <c r="AA243" s="293" t="str">
        <f t="shared" si="54"/>
        <v>CT</v>
      </c>
      <c r="AB243" s="698" t="str">
        <f t="shared" si="54"/>
        <v>oral sur dossier (prendre contact avec l'enseignant)</v>
      </c>
      <c r="AC243" s="907" t="str">
        <f t="shared" si="54"/>
        <v>15 min</v>
      </c>
      <c r="AD243" s="859" t="str">
        <f>IF(AD194="","",AD194)</f>
        <v>100 % CT écrit durée limitée (1h) sur CELENE</v>
      </c>
      <c r="AE243" s="2646" t="str">
        <f>IF(AE194="","",AE194)</f>
        <v>100 % CT écrit durée limitée (1h) sur CELENE</v>
      </c>
      <c r="AF243" s="821">
        <f t="shared" si="54"/>
        <v>1</v>
      </c>
      <c r="AG243" s="700" t="str">
        <f t="shared" si="54"/>
        <v>CT</v>
      </c>
      <c r="AH243" s="700" t="str">
        <f t="shared" si="54"/>
        <v>écrit</v>
      </c>
      <c r="AI243" s="700" t="str">
        <f t="shared" si="54"/>
        <v>1h30</v>
      </c>
      <c r="AJ243" s="292">
        <f t="shared" si="54"/>
        <v>1</v>
      </c>
      <c r="AK243" s="701" t="str">
        <f t="shared" si="54"/>
        <v>CT</v>
      </c>
      <c r="AL243" s="701" t="str">
        <f t="shared" si="54"/>
        <v>écrit</v>
      </c>
      <c r="AM243" s="701" t="str">
        <f t="shared" si="54"/>
        <v>1h30</v>
      </c>
      <c r="AN243" s="908" t="str">
        <f t="shared" si="54"/>
        <v>Ce cours de communication professionnelle dans le domaine du tourisme international vise à acquérir les savoirs et savoir-faire nécessaires à un travail ou un stage dans le domaine du tourisme international. Il s’agit de développer ses connaissances de l’industrie du tourisme  ainsi que ses compétences culturelles et langagières, notamment en rapport avec les spécificités du tourisme en France et en Région Centre Val-de-Loire, ainsi que dans des domaines généraux du tourisme applicables en France et à l’international.</v>
      </c>
    </row>
    <row r="244" spans="1:246" ht="30.75" customHeight="1" x14ac:dyDescent="0.25">
      <c r="A244" s="909" t="s">
        <v>546</v>
      </c>
      <c r="B244" s="909" t="s">
        <v>547</v>
      </c>
      <c r="C244" s="910" t="s">
        <v>425</v>
      </c>
      <c r="D244" s="882"/>
      <c r="E244" s="883" t="s">
        <v>144</v>
      </c>
      <c r="F244" s="883"/>
      <c r="G244" s="884"/>
      <c r="H244" s="885"/>
      <c r="I244" s="886">
        <f>+I247+I246</f>
        <v>6</v>
      </c>
      <c r="J244" s="886">
        <f>+J247+J246</f>
        <v>6</v>
      </c>
      <c r="K244" s="887"/>
      <c r="L244" s="887"/>
      <c r="M244" s="888"/>
      <c r="N244" s="889"/>
      <c r="O244" s="889"/>
      <c r="P244" s="889"/>
      <c r="Q244" s="889"/>
      <c r="R244" s="889"/>
      <c r="S244" s="890"/>
      <c r="T244" s="317"/>
      <c r="U244" s="318"/>
      <c r="V244" s="891"/>
      <c r="W244" s="320"/>
      <c r="X244" s="892"/>
      <c r="Y244" s="893"/>
      <c r="Z244" s="892"/>
      <c r="AA244" s="892"/>
      <c r="AB244" s="892"/>
      <c r="AC244" s="894"/>
      <c r="AD244" s="324"/>
      <c r="AE244" s="325"/>
      <c r="AF244" s="893"/>
      <c r="AG244" s="892"/>
      <c r="AH244" s="892"/>
      <c r="AI244" s="892"/>
      <c r="AJ244" s="892"/>
      <c r="AK244" s="892"/>
      <c r="AL244" s="892"/>
      <c r="AM244" s="892"/>
      <c r="AN244" s="895"/>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row>
    <row r="245" spans="1:246" ht="30" customHeight="1" x14ac:dyDescent="0.25">
      <c r="A245" s="896" t="s">
        <v>426</v>
      </c>
      <c r="B245" s="896" t="s">
        <v>427</v>
      </c>
      <c r="C245" s="897" t="s">
        <v>428</v>
      </c>
      <c r="D245" s="824"/>
      <c r="E245" s="825" t="s">
        <v>46</v>
      </c>
      <c r="F245" s="826"/>
      <c r="G245" s="827"/>
      <c r="H245" s="828"/>
      <c r="I245" s="829"/>
      <c r="J245" s="829"/>
      <c r="K245" s="830"/>
      <c r="L245" s="830"/>
      <c r="M245" s="831"/>
      <c r="N245" s="211"/>
      <c r="O245" s="211"/>
      <c r="P245" s="211"/>
      <c r="Q245" s="211"/>
      <c r="R245" s="211"/>
      <c r="S245" s="832"/>
      <c r="T245" s="213"/>
      <c r="U245" s="214"/>
      <c r="V245" s="833"/>
      <c r="W245" s="211"/>
      <c r="X245" s="211"/>
      <c r="Y245" s="211"/>
      <c r="Z245" s="211"/>
      <c r="AA245" s="211"/>
      <c r="AB245" s="211"/>
      <c r="AC245" s="832"/>
      <c r="AD245" s="213"/>
      <c r="AE245" s="214"/>
      <c r="AF245" s="833"/>
      <c r="AG245" s="211"/>
      <c r="AH245" s="211"/>
      <c r="AI245" s="211"/>
      <c r="AJ245" s="211"/>
      <c r="AK245" s="211"/>
      <c r="AL245" s="211"/>
      <c r="AM245" s="211"/>
      <c r="AN245" s="211"/>
      <c r="HK245" s="2"/>
      <c r="HL245" s="2"/>
      <c r="HM245" s="2"/>
      <c r="HN245" s="2"/>
      <c r="HO245" s="2"/>
      <c r="HP245" s="2"/>
      <c r="HQ245" s="2"/>
      <c r="HR245" s="2"/>
      <c r="HS245" s="2"/>
    </row>
    <row r="246" spans="1:246" ht="89.25" x14ac:dyDescent="0.25">
      <c r="A246" s="872" t="str">
        <f t="shared" ref="A246:H246" si="55">IF(A190="","",A190)</f>
        <v/>
      </c>
      <c r="B246" s="872" t="str">
        <f t="shared" si="55"/>
        <v>LLA4MF1</v>
      </c>
      <c r="C246" s="911" t="str">
        <f t="shared" si="55"/>
        <v>Psychologie et sociologie pour l’enseignement</v>
      </c>
      <c r="D246" s="899" t="str">
        <f t="shared" si="55"/>
        <v>LOL5H7E</v>
      </c>
      <c r="E246" s="899" t="str">
        <f t="shared" si="55"/>
        <v>UE spécialisation</v>
      </c>
      <c r="F246" s="875" t="str">
        <f t="shared" si="55"/>
        <v>L2 SDL parc. MEF FLM-FLE et LSF,  L3 SDL parc. MEF FLM, L2 LLCER  et LEA parc. MEF FLM-FLE et MEEF 1er degré, L3 LLCER  et LEA parc. MEEF 1er degré</v>
      </c>
      <c r="G246" s="838" t="str">
        <f t="shared" si="55"/>
        <v>INSPE</v>
      </c>
      <c r="H246" s="840" t="str">
        <f t="shared" si="55"/>
        <v/>
      </c>
      <c r="I246" s="252" t="s">
        <v>74</v>
      </c>
      <c r="J246" s="841">
        <v>3</v>
      </c>
      <c r="K246" s="254" t="str">
        <f>IF(K190="","",K190)</f>
        <v>DOYEN Anne-Lise</v>
      </c>
      <c r="L246" s="254" t="str">
        <f>IF(L190="","",L190)</f>
        <v>16 et 70</v>
      </c>
      <c r="M246" s="841" t="str">
        <f>IF(M190="","",M190)</f>
        <v/>
      </c>
      <c r="N246" s="228">
        <f>IF(N190="","",N190)</f>
        <v>22</v>
      </c>
      <c r="O246" s="228"/>
      <c r="P246" s="228"/>
      <c r="Q246" s="228"/>
      <c r="R246" s="228"/>
      <c r="S246" s="843" t="str">
        <f t="shared" ref="S246:AN246" si="56">IF(S190="","",S190)</f>
        <v/>
      </c>
      <c r="T246" s="231" t="str">
        <f>IF(T190="","",T190)</f>
        <v>100% CT DM / dépôt copie sur CELENE / devoir-pdf</v>
      </c>
      <c r="U246" s="232" t="str">
        <f>IF(U190="","",U190)</f>
        <v>100% CT DM / dépôt copie sur CELENE / devoir-pdf</v>
      </c>
      <c r="V246" s="821">
        <f t="shared" si="56"/>
        <v>1</v>
      </c>
      <c r="W246" s="291" t="str">
        <f t="shared" si="56"/>
        <v>CT</v>
      </c>
      <c r="X246" s="291" t="str">
        <f t="shared" si="56"/>
        <v>Ecrit</v>
      </c>
      <c r="Y246" s="291" t="str">
        <f t="shared" si="56"/>
        <v>1h00</v>
      </c>
      <c r="Z246" s="292">
        <f t="shared" si="56"/>
        <v>1</v>
      </c>
      <c r="AA246" s="293" t="str">
        <f t="shared" si="56"/>
        <v>CT</v>
      </c>
      <c r="AB246" s="293" t="str">
        <f t="shared" si="56"/>
        <v>Ecrit</v>
      </c>
      <c r="AC246" s="823" t="str">
        <f t="shared" si="56"/>
        <v>1h00</v>
      </c>
      <c r="AD246" s="859" t="str">
        <f t="shared" si="56"/>
        <v>100% CT DM / dépôt copie sur CELENE / devoir-pdf</v>
      </c>
      <c r="AE246" s="2646" t="str">
        <f t="shared" si="56"/>
        <v>100% CT DM / dépôt copie sur CELENE / devoir-pdf</v>
      </c>
      <c r="AF246" s="821">
        <f t="shared" si="56"/>
        <v>1</v>
      </c>
      <c r="AG246" s="291" t="str">
        <f t="shared" si="56"/>
        <v>CT</v>
      </c>
      <c r="AH246" s="291" t="str">
        <f t="shared" si="56"/>
        <v>oral</v>
      </c>
      <c r="AI246" s="291" t="str">
        <f t="shared" si="56"/>
        <v>20 min</v>
      </c>
      <c r="AJ246" s="333">
        <f t="shared" si="56"/>
        <v>1</v>
      </c>
      <c r="AK246" s="293" t="str">
        <f t="shared" si="56"/>
        <v>CT</v>
      </c>
      <c r="AL246" s="293" t="str">
        <f t="shared" si="56"/>
        <v>oral</v>
      </c>
      <c r="AM246" s="293" t="str">
        <f t="shared" si="56"/>
        <v>20 min</v>
      </c>
      <c r="AN246" s="258" t="str">
        <f t="shared" si="56"/>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row>
    <row r="247" spans="1:246" ht="102" x14ac:dyDescent="0.25">
      <c r="A247" s="872" t="str">
        <f t="shared" ref="A247:AN247" si="57">IF(A198="","",A198)</f>
        <v/>
      </c>
      <c r="B247" s="872" t="str">
        <f t="shared" si="57"/>
        <v>LLA4H6A</v>
      </c>
      <c r="C247" s="911" t="str">
        <f t="shared" si="57"/>
        <v>Communication interculturelle</v>
      </c>
      <c r="D247" s="899" t="str">
        <f t="shared" si="57"/>
        <v/>
      </c>
      <c r="E247" s="899" t="str">
        <f t="shared" si="57"/>
        <v>UE spécialisation</v>
      </c>
      <c r="F247" s="875" t="str">
        <f t="shared" si="57"/>
        <v>L2 SDL,  L2 LLCER parc. MEF FLM-FLE, L2 LEA parc. MEF FLM-FLE, L2 LEA ANG/ALLD parc. Siegen, L3 Lettres parc. Métiers des lettres</v>
      </c>
      <c r="G247" s="838" t="str">
        <f t="shared" si="57"/>
        <v>SDL</v>
      </c>
      <c r="H247" s="840" t="str">
        <f t="shared" si="57"/>
        <v/>
      </c>
      <c r="I247" s="252" t="str">
        <f t="shared" si="57"/>
        <v>3</v>
      </c>
      <c r="J247" s="841">
        <f t="shared" si="57"/>
        <v>3</v>
      </c>
      <c r="K247" s="254" t="str">
        <f t="shared" si="57"/>
        <v>GUERIN Emmanuelle</v>
      </c>
      <c r="L247" s="254">
        <f t="shared" si="57"/>
        <v>71</v>
      </c>
      <c r="M247" s="841" t="str">
        <f t="shared" si="57"/>
        <v/>
      </c>
      <c r="N247" s="228" t="str">
        <f t="shared" si="57"/>
        <v/>
      </c>
      <c r="O247" s="228"/>
      <c r="P247" s="228">
        <f t="shared" si="57"/>
        <v>24</v>
      </c>
      <c r="Q247" s="228"/>
      <c r="R247" s="228"/>
      <c r="S247" s="843" t="str">
        <f t="shared" si="57"/>
        <v/>
      </c>
      <c r="T247" s="859" t="str">
        <f t="shared" si="57"/>
        <v>100%CC, test en ligne + Dossier</v>
      </c>
      <c r="U247" s="2646" t="str">
        <f t="shared" si="57"/>
        <v>100 % CT Oral 15-20min</v>
      </c>
      <c r="V247" s="821">
        <f t="shared" si="57"/>
        <v>1</v>
      </c>
      <c r="W247" s="291" t="str">
        <f t="shared" si="57"/>
        <v>CC</v>
      </c>
      <c r="X247" s="291" t="str">
        <f t="shared" si="57"/>
        <v/>
      </c>
      <c r="Y247" s="291" t="str">
        <f t="shared" si="57"/>
        <v/>
      </c>
      <c r="Z247" s="292">
        <f t="shared" si="57"/>
        <v>1</v>
      </c>
      <c r="AA247" s="293" t="str">
        <f t="shared" si="57"/>
        <v>CT</v>
      </c>
      <c r="AB247" s="293" t="str">
        <f t="shared" si="57"/>
        <v>Oral</v>
      </c>
      <c r="AC247" s="823" t="str">
        <f t="shared" si="57"/>
        <v>15-20 min</v>
      </c>
      <c r="AD247" s="859" t="str">
        <f t="shared" si="57"/>
        <v>Test en ligne</v>
      </c>
      <c r="AE247" s="2646" t="str">
        <f t="shared" si="57"/>
        <v>Test en ligne</v>
      </c>
      <c r="AF247" s="821">
        <f t="shared" si="57"/>
        <v>1</v>
      </c>
      <c r="AG247" s="291" t="str">
        <f t="shared" si="57"/>
        <v>CT</v>
      </c>
      <c r="AH247" s="291" t="str">
        <f t="shared" si="57"/>
        <v>Oral</v>
      </c>
      <c r="AI247" s="291" t="str">
        <f t="shared" si="57"/>
        <v>15-20 min</v>
      </c>
      <c r="AJ247" s="333">
        <f t="shared" si="57"/>
        <v>1</v>
      </c>
      <c r="AK247" s="293" t="str">
        <f t="shared" si="57"/>
        <v>CT</v>
      </c>
      <c r="AL247" s="293" t="str">
        <f t="shared" si="57"/>
        <v>Oral</v>
      </c>
      <c r="AM247" s="293" t="str">
        <f t="shared" si="57"/>
        <v>15-20 min</v>
      </c>
      <c r="AN247" s="258" t="str">
        <f t="shared" si="57"/>
        <v>Ce cours présente et discute les principaux concepts et problématiques en jeu dans la communication interculturelle (culture, communication, valeurs, représentations, stéréotypes…). Les étudiants devront analyser des situations concrètes de communication interculturelle (communication interpersonnelle, communication médiatique...) en se basant sur différents supports (textes, documents iconographiques, documents audiovisuels...). Suivant leur parcours et leur profil, une réflexion spécifique sera menée sur des problématiques telles que : enseignement et interculturalité, marketin et interculturalité....</v>
      </c>
    </row>
    <row r="248" spans="1:246" ht="30.75" customHeight="1" x14ac:dyDescent="0.25">
      <c r="A248" s="309" t="s">
        <v>548</v>
      </c>
      <c r="B248" s="309" t="s">
        <v>549</v>
      </c>
      <c r="C248" s="310" t="s">
        <v>436</v>
      </c>
      <c r="D248" s="882"/>
      <c r="E248" s="883" t="s">
        <v>144</v>
      </c>
      <c r="F248" s="883"/>
      <c r="G248" s="884"/>
      <c r="H248" s="885"/>
      <c r="I248" s="886"/>
      <c r="J248" s="887"/>
      <c r="K248" s="887"/>
      <c r="L248" s="887"/>
      <c r="M248" s="888"/>
      <c r="N248" s="889"/>
      <c r="O248" s="889"/>
      <c r="P248" s="889"/>
      <c r="Q248" s="889"/>
      <c r="R248" s="889"/>
      <c r="S248" s="890"/>
      <c r="T248" s="317"/>
      <c r="U248" s="318"/>
      <c r="V248" s="900"/>
      <c r="W248" s="320"/>
      <c r="X248" s="892"/>
      <c r="Y248" s="893"/>
      <c r="Z248" s="892"/>
      <c r="AA248" s="892"/>
      <c r="AB248" s="892"/>
      <c r="AC248" s="894"/>
      <c r="AD248" s="324"/>
      <c r="AE248" s="325"/>
      <c r="AF248" s="893"/>
      <c r="AG248" s="892"/>
      <c r="AH248" s="892"/>
      <c r="AI248" s="892"/>
      <c r="AJ248" s="892"/>
      <c r="AK248" s="892"/>
      <c r="AL248" s="892"/>
      <c r="AM248" s="892"/>
      <c r="AN248" s="895"/>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row>
    <row r="249" spans="1:246" ht="28.5" customHeight="1" x14ac:dyDescent="0.25">
      <c r="A249" s="896" t="str">
        <f t="shared" ref="A249:S255" si="58">IF(A200="","",A200)</f>
        <v>LOLA4B06</v>
      </c>
      <c r="B249" s="896" t="str">
        <f t="shared" si="58"/>
        <v>LLA4B50</v>
      </c>
      <c r="C249" s="897" t="str">
        <f t="shared" si="58"/>
        <v>UE spécialisation parcours Traduction S4</v>
      </c>
      <c r="D249" s="824" t="str">
        <f t="shared" si="58"/>
        <v/>
      </c>
      <c r="E249" s="825" t="str">
        <f t="shared" si="58"/>
        <v>BLOC / CHAPEAU</v>
      </c>
      <c r="F249" s="826" t="str">
        <f t="shared" si="58"/>
        <v/>
      </c>
      <c r="G249" s="824" t="str">
        <f t="shared" si="58"/>
        <v>LLCER</v>
      </c>
      <c r="H249" s="828" t="str">
        <f t="shared" si="58"/>
        <v/>
      </c>
      <c r="I249" s="829" t="str">
        <f t="shared" si="58"/>
        <v/>
      </c>
      <c r="J249" s="829" t="str">
        <f t="shared" si="58"/>
        <v/>
      </c>
      <c r="K249" s="830" t="str">
        <f t="shared" si="58"/>
        <v/>
      </c>
      <c r="L249" s="830" t="str">
        <f t="shared" si="58"/>
        <v/>
      </c>
      <c r="M249" s="831" t="str">
        <f t="shared" si="58"/>
        <v/>
      </c>
      <c r="N249" s="211" t="str">
        <f t="shared" si="58"/>
        <v/>
      </c>
      <c r="O249" s="211"/>
      <c r="P249" s="211" t="str">
        <f t="shared" si="58"/>
        <v/>
      </c>
      <c r="Q249" s="211"/>
      <c r="R249" s="211"/>
      <c r="S249" s="832" t="str">
        <f t="shared" si="58"/>
        <v/>
      </c>
      <c r="T249" s="213"/>
      <c r="U249" s="214"/>
      <c r="V249" s="833"/>
      <c r="W249" s="211"/>
      <c r="X249" s="211"/>
      <c r="Y249" s="211"/>
      <c r="Z249" s="211"/>
      <c r="AA249" s="211"/>
      <c r="AB249" s="211"/>
      <c r="AC249" s="832"/>
      <c r="AD249" s="213"/>
      <c r="AE249" s="214"/>
      <c r="AF249" s="833"/>
      <c r="AG249" s="211"/>
      <c r="AH249" s="211"/>
      <c r="AI249" s="211"/>
      <c r="AJ249" s="211"/>
      <c r="AK249" s="211"/>
      <c r="AL249" s="211"/>
      <c r="AM249" s="211"/>
      <c r="AN249" s="211"/>
      <c r="HK249" s="2"/>
      <c r="HL249" s="2"/>
      <c r="HM249" s="2"/>
      <c r="HN249" s="2"/>
      <c r="HO249" s="2"/>
      <c r="HP249" s="2"/>
      <c r="HQ249" s="2"/>
      <c r="HR249" s="2"/>
      <c r="HS249" s="2"/>
    </row>
    <row r="250" spans="1:246" ht="41.25" customHeight="1" x14ac:dyDescent="0.25">
      <c r="A250" s="872" t="str">
        <f t="shared" si="58"/>
        <v/>
      </c>
      <c r="B250" s="872" t="str">
        <f t="shared" si="58"/>
        <v>LLA4B5A</v>
      </c>
      <c r="C250" s="911" t="str">
        <f t="shared" si="58"/>
        <v>Traduction et multimédias 2</v>
      </c>
      <c r="D250" s="899" t="str">
        <f t="shared" si="58"/>
        <v/>
      </c>
      <c r="E250" s="899" t="str">
        <f t="shared" si="58"/>
        <v>UE spécialisation</v>
      </c>
      <c r="F250" s="875" t="str">
        <f t="shared" si="58"/>
        <v>L2 LEA et L2 LLCER parc. Traduction, L2 LEA ANG/ALLD Siegen</v>
      </c>
      <c r="G250" s="838" t="str">
        <f t="shared" si="58"/>
        <v>LLCER</v>
      </c>
      <c r="H250" s="840" t="str">
        <f t="shared" si="58"/>
        <v/>
      </c>
      <c r="I250" s="252" t="str">
        <f t="shared" si="58"/>
        <v>3</v>
      </c>
      <c r="J250" s="841">
        <f t="shared" si="58"/>
        <v>3</v>
      </c>
      <c r="K250" s="254" t="str">
        <f t="shared" si="58"/>
        <v>CLOISEAU Gilles</v>
      </c>
      <c r="L250" s="254">
        <f t="shared" si="58"/>
        <v>11</v>
      </c>
      <c r="M250" s="841" t="str">
        <f t="shared" si="58"/>
        <v/>
      </c>
      <c r="N250" s="228" t="str">
        <f t="shared" si="58"/>
        <v/>
      </c>
      <c r="O250" s="228"/>
      <c r="P250" s="228">
        <f t="shared" si="58"/>
        <v>18</v>
      </c>
      <c r="Q250" s="228"/>
      <c r="R250" s="228"/>
      <c r="S250" s="843" t="str">
        <f t="shared" si="58"/>
        <v/>
      </c>
      <c r="T250" s="859" t="str">
        <f t="shared" ref="T250:AN250" si="59">IF(T201="","",T201)</f>
        <v>100% CC</v>
      </c>
      <c r="U250" s="2646" t="str">
        <f t="shared" si="59"/>
        <v>100% CT écrit 1h30 Célène</v>
      </c>
      <c r="V250" s="821">
        <f t="shared" si="59"/>
        <v>1</v>
      </c>
      <c r="W250" s="291" t="str">
        <f t="shared" si="59"/>
        <v>CC</v>
      </c>
      <c r="X250" s="291" t="str">
        <f t="shared" si="59"/>
        <v>écrit</v>
      </c>
      <c r="Y250" s="291" t="str">
        <f t="shared" si="59"/>
        <v>1h30</v>
      </c>
      <c r="Z250" s="292">
        <f t="shared" si="59"/>
        <v>1</v>
      </c>
      <c r="AA250" s="293" t="str">
        <f t="shared" si="59"/>
        <v>CT</v>
      </c>
      <c r="AB250" s="293" t="str">
        <f t="shared" si="59"/>
        <v>écrit</v>
      </c>
      <c r="AC250" s="823" t="str">
        <f t="shared" si="59"/>
        <v>1h30</v>
      </c>
      <c r="AD250" s="859" t="str">
        <f t="shared" si="59"/>
        <v>100% CT Dossier</v>
      </c>
      <c r="AE250" s="2646" t="str">
        <f t="shared" si="59"/>
        <v>100% CT Dossier</v>
      </c>
      <c r="AF250" s="821">
        <f t="shared" si="59"/>
        <v>1</v>
      </c>
      <c r="AG250" s="291" t="str">
        <f t="shared" si="59"/>
        <v>CT</v>
      </c>
      <c r="AH250" s="291" t="str">
        <f t="shared" si="59"/>
        <v>écrit</v>
      </c>
      <c r="AI250" s="291" t="str">
        <f t="shared" si="59"/>
        <v>1h30</v>
      </c>
      <c r="AJ250" s="333">
        <f t="shared" si="59"/>
        <v>1</v>
      </c>
      <c r="AK250" s="293" t="str">
        <f t="shared" si="59"/>
        <v>CT</v>
      </c>
      <c r="AL250" s="293" t="str">
        <f t="shared" si="59"/>
        <v>écrit</v>
      </c>
      <c r="AM250" s="293" t="str">
        <f t="shared" si="59"/>
        <v>1h30</v>
      </c>
      <c r="AN250" s="258" t="str">
        <f t="shared" si="59"/>
        <v>Dans le prolongement du semestre 3, ce cours vise à amener à la pratique de la traduction orale consécutive et simultanée à partir de documents multimédia, audio et vidéo.</v>
      </c>
    </row>
    <row r="251" spans="1:246" ht="28.5" customHeight="1" x14ac:dyDescent="0.25">
      <c r="A251" s="912" t="str">
        <f t="shared" si="58"/>
        <v>LCLA4B06</v>
      </c>
      <c r="B251" s="202" t="str">
        <f t="shared" si="58"/>
        <v>LLA4B5B</v>
      </c>
      <c r="C251" s="203" t="str">
        <f t="shared" si="58"/>
        <v>Choix traduction renforcée 1 S4</v>
      </c>
      <c r="D251" s="824" t="str">
        <f t="shared" si="58"/>
        <v/>
      </c>
      <c r="E251" s="825" t="str">
        <f t="shared" si="58"/>
        <v>BLOC</v>
      </c>
      <c r="F251" s="826" t="str">
        <f t="shared" si="58"/>
        <v/>
      </c>
      <c r="G251" s="824" t="str">
        <f t="shared" si="58"/>
        <v>LLCER</v>
      </c>
      <c r="H251" s="828" t="str">
        <f t="shared" si="58"/>
        <v>1 UE 3 ECTS</v>
      </c>
      <c r="I251" s="829">
        <f t="shared" si="58"/>
        <v>3</v>
      </c>
      <c r="J251" s="829">
        <f t="shared" si="58"/>
        <v>3</v>
      </c>
      <c r="K251" s="830" t="str">
        <f t="shared" si="58"/>
        <v/>
      </c>
      <c r="L251" s="830" t="str">
        <f t="shared" si="58"/>
        <v/>
      </c>
      <c r="M251" s="831" t="str">
        <f t="shared" si="58"/>
        <v/>
      </c>
      <c r="N251" s="211" t="str">
        <f t="shared" si="58"/>
        <v/>
      </c>
      <c r="O251" s="211"/>
      <c r="P251" s="211" t="str">
        <f t="shared" si="58"/>
        <v/>
      </c>
      <c r="Q251" s="211"/>
      <c r="R251" s="211"/>
      <c r="S251" s="832" t="str">
        <f t="shared" si="58"/>
        <v/>
      </c>
      <c r="T251" s="213"/>
      <c r="U251" s="214"/>
      <c r="V251" s="833"/>
      <c r="W251" s="211"/>
      <c r="X251" s="211"/>
      <c r="Y251" s="211"/>
      <c r="Z251" s="211"/>
      <c r="AA251" s="211"/>
      <c r="AB251" s="211"/>
      <c r="AC251" s="832"/>
      <c r="AD251" s="213"/>
      <c r="AE251" s="214"/>
      <c r="AF251" s="833"/>
      <c r="AG251" s="211"/>
      <c r="AH251" s="211"/>
      <c r="AI251" s="211"/>
      <c r="AJ251" s="211"/>
      <c r="AK251" s="211"/>
      <c r="AL251" s="211"/>
      <c r="AM251" s="211"/>
      <c r="AN251" s="211"/>
      <c r="HK251" s="2"/>
      <c r="HL251" s="2"/>
      <c r="HM251" s="2"/>
      <c r="HN251" s="2"/>
      <c r="HO251" s="2"/>
      <c r="HP251" s="2"/>
      <c r="HQ251" s="2"/>
      <c r="HR251" s="2"/>
      <c r="HS251" s="2"/>
    </row>
    <row r="252" spans="1:246" ht="40.5" customHeight="1" x14ac:dyDescent="0.25">
      <c r="A252" s="834" t="str">
        <f t="shared" si="58"/>
        <v/>
      </c>
      <c r="B252" s="873" t="str">
        <f t="shared" si="58"/>
        <v>LLA4B5B1</v>
      </c>
      <c r="C252" s="913" t="str">
        <f t="shared" si="58"/>
        <v>Traduction renforcée Allemand/Français 1</v>
      </c>
      <c r="D252" s="837" t="str">
        <f t="shared" si="58"/>
        <v/>
      </c>
      <c r="E252" s="899" t="str">
        <f t="shared" si="58"/>
        <v>UE spécialisation</v>
      </c>
      <c r="F252" s="838" t="str">
        <f t="shared" si="58"/>
        <v>L2 LEA et L2 LLCER parc. Traduction</v>
      </c>
      <c r="G252" s="838" t="str">
        <f t="shared" si="58"/>
        <v>LLCER</v>
      </c>
      <c r="H252" s="840" t="str">
        <f t="shared" si="58"/>
        <v/>
      </c>
      <c r="I252" s="252" t="str">
        <f t="shared" si="58"/>
        <v>3</v>
      </c>
      <c r="J252" s="841">
        <f t="shared" si="58"/>
        <v>3</v>
      </c>
      <c r="K252" s="254" t="str">
        <f t="shared" si="58"/>
        <v>FLEURY Alain</v>
      </c>
      <c r="L252" s="254">
        <f t="shared" si="58"/>
        <v>12</v>
      </c>
      <c r="M252" s="841" t="str">
        <f t="shared" si="58"/>
        <v/>
      </c>
      <c r="N252" s="570" t="str">
        <f t="shared" si="58"/>
        <v/>
      </c>
      <c r="O252" s="570"/>
      <c r="P252" s="570">
        <f t="shared" si="58"/>
        <v>18</v>
      </c>
      <c r="Q252" s="570"/>
      <c r="R252" s="570"/>
      <c r="S252" s="843" t="str">
        <f t="shared" si="58"/>
        <v/>
      </c>
      <c r="T252" s="859" t="str">
        <f t="shared" ref="T252:AN255" si="60">IF(T203="","",T203)</f>
        <v>100 % CC écrit</v>
      </c>
      <c r="U252" s="2646" t="str">
        <f t="shared" si="60"/>
        <v>100 % CT écrit 1h</v>
      </c>
      <c r="V252" s="821">
        <f t="shared" si="60"/>
        <v>1</v>
      </c>
      <c r="W252" s="291" t="str">
        <f t="shared" si="60"/>
        <v>CC</v>
      </c>
      <c r="X252" s="291" t="str">
        <f t="shared" si="60"/>
        <v>écrit</v>
      </c>
      <c r="Y252" s="291" t="str">
        <f t="shared" si="60"/>
        <v/>
      </c>
      <c r="Z252" s="292">
        <f t="shared" si="60"/>
        <v>1</v>
      </c>
      <c r="AA252" s="293" t="str">
        <f t="shared" si="60"/>
        <v>CT</v>
      </c>
      <c r="AB252" s="293" t="str">
        <f t="shared" si="60"/>
        <v>écrit</v>
      </c>
      <c r="AC252" s="823" t="str">
        <f t="shared" si="60"/>
        <v>1h30</v>
      </c>
      <c r="AD252" s="859" t="str">
        <f t="shared" ref="AD252:AE254" si="61">IF(AD204="","",AD204)</f>
        <v>100 % CT écrit sur CELENE 1h30</v>
      </c>
      <c r="AE252" s="2646" t="str">
        <f t="shared" si="61"/>
        <v>100 % CT écrit sur CELENE 1h30</v>
      </c>
      <c r="AF252" s="821">
        <f t="shared" si="60"/>
        <v>1</v>
      </c>
      <c r="AG252" s="291" t="str">
        <f t="shared" si="60"/>
        <v>CT</v>
      </c>
      <c r="AH252" s="291" t="str">
        <f t="shared" si="60"/>
        <v>écrit</v>
      </c>
      <c r="AI252" s="291" t="str">
        <f t="shared" si="60"/>
        <v>1h30</v>
      </c>
      <c r="AJ252" s="333">
        <f t="shared" si="60"/>
        <v>1</v>
      </c>
      <c r="AK252" s="293" t="str">
        <f t="shared" si="60"/>
        <v>CT</v>
      </c>
      <c r="AL252" s="293" t="str">
        <f t="shared" si="60"/>
        <v>écrit</v>
      </c>
      <c r="AM252" s="293" t="str">
        <f t="shared" si="60"/>
        <v>1h30</v>
      </c>
      <c r="AN252" s="237" t="str">
        <f t="shared" si="60"/>
        <v/>
      </c>
    </row>
    <row r="253" spans="1:246" ht="61.5" customHeight="1" x14ac:dyDescent="0.25">
      <c r="A253" s="834" t="str">
        <f t="shared" si="58"/>
        <v/>
      </c>
      <c r="B253" s="873" t="str">
        <f t="shared" si="58"/>
        <v>LLA4B5B2</v>
      </c>
      <c r="C253" s="913" t="str">
        <f t="shared" si="58"/>
        <v>Traduction renforcée Espagnol/Français 1</v>
      </c>
      <c r="D253" s="837" t="str">
        <f t="shared" si="58"/>
        <v>LOL4BC5
LOL4CC5
LOL4JC5</v>
      </c>
      <c r="E253" s="899" t="str">
        <f t="shared" si="58"/>
        <v>UE spécialisation</v>
      </c>
      <c r="F253" s="838" t="str">
        <f t="shared" si="58"/>
        <v>L2 LEA et L2 LLCER parc. Traduction</v>
      </c>
      <c r="G253" s="838" t="str">
        <f t="shared" si="58"/>
        <v>LLCER</v>
      </c>
      <c r="H253" s="840" t="str">
        <f t="shared" si="58"/>
        <v/>
      </c>
      <c r="I253" s="252" t="str">
        <f t="shared" si="58"/>
        <v>3</v>
      </c>
      <c r="J253" s="841">
        <f t="shared" si="58"/>
        <v>3</v>
      </c>
      <c r="K253" s="254" t="str">
        <f t="shared" si="58"/>
        <v>FOURNIE-CHABOCHE Sylvie</v>
      </c>
      <c r="L253" s="254">
        <f t="shared" si="58"/>
        <v>14</v>
      </c>
      <c r="M253" s="841" t="str">
        <f t="shared" si="58"/>
        <v/>
      </c>
      <c r="N253" s="570" t="str">
        <f t="shared" si="58"/>
        <v/>
      </c>
      <c r="O253" s="570"/>
      <c r="P253" s="570">
        <f t="shared" si="58"/>
        <v>18</v>
      </c>
      <c r="Q253" s="570"/>
      <c r="R253" s="570"/>
      <c r="S253" s="843" t="str">
        <f t="shared" si="58"/>
        <v/>
      </c>
      <c r="T253" s="859" t="str">
        <f t="shared" si="60"/>
        <v>100 % CT écrit sur CELENE 1h30</v>
      </c>
      <c r="U253" s="2646" t="str">
        <f t="shared" si="60"/>
        <v>100 % CT écrit sur CELENE 1h30</v>
      </c>
      <c r="V253" s="821">
        <f t="shared" si="60"/>
        <v>1</v>
      </c>
      <c r="W253" s="291" t="str">
        <f t="shared" si="60"/>
        <v>CC</v>
      </c>
      <c r="X253" s="291" t="str">
        <f t="shared" si="60"/>
        <v>écrit et oral</v>
      </c>
      <c r="Y253" s="291" t="str">
        <f t="shared" si="60"/>
        <v/>
      </c>
      <c r="Z253" s="292">
        <f t="shared" si="60"/>
        <v>1</v>
      </c>
      <c r="AA253" s="293" t="str">
        <f t="shared" si="60"/>
        <v>CT</v>
      </c>
      <c r="AB253" s="293" t="str">
        <f t="shared" si="60"/>
        <v>écrit</v>
      </c>
      <c r="AC253" s="823" t="str">
        <f t="shared" si="60"/>
        <v>1h30</v>
      </c>
      <c r="AD253" s="859" t="str">
        <f t="shared" si="61"/>
        <v>100 % CT écrit à déposer sur CELENE 30 min</v>
      </c>
      <c r="AE253" s="2646" t="str">
        <f t="shared" si="61"/>
        <v>100 % CT écrit à déposer sur CELENE 30 min</v>
      </c>
      <c r="AF253" s="821">
        <f t="shared" si="60"/>
        <v>1</v>
      </c>
      <c r="AG253" s="291" t="str">
        <f t="shared" si="60"/>
        <v>CT</v>
      </c>
      <c r="AH253" s="291" t="str">
        <f t="shared" si="60"/>
        <v>écrit</v>
      </c>
      <c r="AI253" s="291" t="str">
        <f t="shared" si="60"/>
        <v>1h30</v>
      </c>
      <c r="AJ253" s="333">
        <f t="shared" si="60"/>
        <v>1</v>
      </c>
      <c r="AK253" s="293" t="str">
        <f t="shared" si="60"/>
        <v>CT</v>
      </c>
      <c r="AL253" s="293" t="str">
        <f t="shared" si="60"/>
        <v>écrit</v>
      </c>
      <c r="AM253" s="293" t="str">
        <f t="shared" si="60"/>
        <v>1h30</v>
      </c>
      <c r="AN253" s="237" t="str">
        <f t="shared" si="60"/>
        <v/>
      </c>
    </row>
    <row r="254" spans="1:246" s="745" customFormat="1" ht="61.5" customHeight="1" x14ac:dyDescent="0.2">
      <c r="A254" s="914" t="str">
        <f t="shared" si="58"/>
        <v/>
      </c>
      <c r="B254" s="915" t="str">
        <f t="shared" si="58"/>
        <v>LLA4B5B3</v>
      </c>
      <c r="C254" s="916" t="str">
        <f t="shared" si="58"/>
        <v>Traduction  renforcée Japonais/Français 1</v>
      </c>
      <c r="D254" s="837" t="str">
        <f t="shared" si="58"/>
        <v/>
      </c>
      <c r="E254" s="837" t="str">
        <f t="shared" si="58"/>
        <v>UE spécialisation</v>
      </c>
      <c r="F254" s="917" t="str">
        <f t="shared" si="58"/>
        <v>L2 LEA et L2 LLCER parc. Traduction</v>
      </c>
      <c r="G254" s="917" t="str">
        <f t="shared" si="58"/>
        <v>LLCER</v>
      </c>
      <c r="H254" s="918" t="str">
        <f t="shared" si="58"/>
        <v/>
      </c>
      <c r="I254" s="252" t="str">
        <f t="shared" si="58"/>
        <v>3</v>
      </c>
      <c r="J254" s="841">
        <f t="shared" si="58"/>
        <v>3</v>
      </c>
      <c r="K254" s="254" t="str">
        <f t="shared" si="58"/>
        <v>DURRINGER Fabien</v>
      </c>
      <c r="L254" s="254">
        <f t="shared" si="58"/>
        <v>15</v>
      </c>
      <c r="M254" s="841" t="str">
        <f t="shared" si="58"/>
        <v/>
      </c>
      <c r="N254" s="672" t="str">
        <f t="shared" si="58"/>
        <v/>
      </c>
      <c r="O254" s="672"/>
      <c r="P254" s="255">
        <f t="shared" si="58"/>
        <v>18</v>
      </c>
      <c r="Q254" s="255"/>
      <c r="R254" s="255"/>
      <c r="S254" s="919" t="str">
        <f t="shared" si="58"/>
        <v/>
      </c>
      <c r="T254" s="1117" t="str">
        <f t="shared" si="60"/>
        <v>100 % CT écrit à déposer sur CELENE 30 min</v>
      </c>
      <c r="U254" s="2659" t="str">
        <f t="shared" si="60"/>
        <v>100 % CT écrit à déposer sur CELENE 30 min</v>
      </c>
      <c r="V254" s="920">
        <f t="shared" si="60"/>
        <v>1</v>
      </c>
      <c r="W254" s="331" t="str">
        <f t="shared" si="60"/>
        <v>CT</v>
      </c>
      <c r="X254" s="331" t="str">
        <f t="shared" si="60"/>
        <v>écrit</v>
      </c>
      <c r="Y254" s="697" t="str">
        <f t="shared" si="60"/>
        <v>1h00</v>
      </c>
      <c r="Z254" s="742">
        <f t="shared" si="60"/>
        <v>1</v>
      </c>
      <c r="AA254" s="743" t="str">
        <f t="shared" si="60"/>
        <v>CT</v>
      </c>
      <c r="AB254" s="743" t="str">
        <f t="shared" si="60"/>
        <v>écrit</v>
      </c>
      <c r="AC254" s="921" t="str">
        <f t="shared" si="60"/>
        <v>1h00</v>
      </c>
      <c r="AD254" s="859" t="str">
        <f t="shared" si="61"/>
        <v>100 % CT oral en vision 20 min</v>
      </c>
      <c r="AE254" s="2646" t="str">
        <f t="shared" si="61"/>
        <v>100 % CT oral en vision 20 min</v>
      </c>
      <c r="AF254" s="920">
        <f t="shared" si="60"/>
        <v>1</v>
      </c>
      <c r="AG254" s="331" t="str">
        <f t="shared" si="60"/>
        <v>CT</v>
      </c>
      <c r="AH254" s="331" t="str">
        <f t="shared" si="60"/>
        <v>écrit</v>
      </c>
      <c r="AI254" s="697" t="str">
        <f t="shared" si="60"/>
        <v>1h00</v>
      </c>
      <c r="AJ254" s="744">
        <f t="shared" si="60"/>
        <v>1</v>
      </c>
      <c r="AK254" s="743" t="str">
        <f t="shared" si="60"/>
        <v>CT</v>
      </c>
      <c r="AL254" s="743" t="str">
        <f t="shared" si="60"/>
        <v>écrit</v>
      </c>
      <c r="AM254" s="697" t="str">
        <f t="shared" si="60"/>
        <v>1h00</v>
      </c>
      <c r="AN254" s="258" t="str">
        <f t="shared" si="60"/>
        <v/>
      </c>
    </row>
    <row r="255" spans="1:246" s="762" customFormat="1" ht="61.5" customHeight="1" x14ac:dyDescent="0.2">
      <c r="A255" s="922" t="str">
        <f t="shared" si="58"/>
        <v/>
      </c>
      <c r="B255" s="923" t="str">
        <f t="shared" si="58"/>
        <v>LLA4B5B4</v>
      </c>
      <c r="C255" s="902" t="str">
        <f t="shared" si="58"/>
        <v>Traduction  renforcée Chinois/Français 1</v>
      </c>
      <c r="D255" s="924" t="str">
        <f t="shared" si="58"/>
        <v/>
      </c>
      <c r="E255" s="924" t="str">
        <f t="shared" si="58"/>
        <v>UE spécialisation</v>
      </c>
      <c r="F255" s="925" t="str">
        <f t="shared" si="58"/>
        <v>L2 LEA et L2 LLCER parc. Traduction</v>
      </c>
      <c r="G255" s="925" t="str">
        <f t="shared" si="58"/>
        <v>LLCER</v>
      </c>
      <c r="H255" s="926" t="str">
        <f t="shared" si="58"/>
        <v/>
      </c>
      <c r="I255" s="752" t="str">
        <f t="shared" si="58"/>
        <v>3</v>
      </c>
      <c r="J255" s="927">
        <f t="shared" si="58"/>
        <v>3</v>
      </c>
      <c r="K255" s="555" t="str">
        <f t="shared" si="58"/>
        <v>LUO Xiaoliang</v>
      </c>
      <c r="L255" s="555">
        <f t="shared" si="58"/>
        <v>15</v>
      </c>
      <c r="M255" s="555" t="str">
        <f t="shared" si="58"/>
        <v/>
      </c>
      <c r="N255" s="928" t="str">
        <f t="shared" si="58"/>
        <v/>
      </c>
      <c r="O255" s="929"/>
      <c r="P255" s="930">
        <f t="shared" si="58"/>
        <v>18</v>
      </c>
      <c r="Q255" s="931"/>
      <c r="R255" s="931"/>
      <c r="S255" s="932" t="str">
        <f t="shared" si="58"/>
        <v/>
      </c>
      <c r="T255" s="2660" t="str">
        <f t="shared" si="60"/>
        <v>100 % CT oral en vision 20 min</v>
      </c>
      <c r="U255" s="2661" t="str">
        <f t="shared" si="60"/>
        <v>100 % CT oral en vision 20 min</v>
      </c>
      <c r="V255" s="933">
        <f t="shared" si="60"/>
        <v>1</v>
      </c>
      <c r="W255" s="757" t="str">
        <f t="shared" si="60"/>
        <v>CT</v>
      </c>
      <c r="X255" s="757" t="str">
        <f t="shared" si="60"/>
        <v>écrit</v>
      </c>
      <c r="Y255" s="757" t="str">
        <f t="shared" si="60"/>
        <v>1h00 au lieu de 1h30</v>
      </c>
      <c r="Z255" s="758">
        <f t="shared" si="60"/>
        <v>1</v>
      </c>
      <c r="AA255" s="759" t="str">
        <f t="shared" si="60"/>
        <v>CT</v>
      </c>
      <c r="AB255" s="759" t="str">
        <f t="shared" si="60"/>
        <v>écrit</v>
      </c>
      <c r="AC255" s="934" t="str">
        <f t="shared" si="60"/>
        <v>1h00 au lieu de 1h30</v>
      </c>
      <c r="AD255" s="2660" t="str">
        <f t="shared" si="60"/>
        <v>100 % CT oral en vision 20 min</v>
      </c>
      <c r="AE255" s="2661" t="str">
        <f t="shared" si="60"/>
        <v>100 % CT oral en vision 20 min</v>
      </c>
      <c r="AF255" s="933">
        <f t="shared" si="60"/>
        <v>1</v>
      </c>
      <c r="AG255" s="757" t="str">
        <f t="shared" si="60"/>
        <v>CT</v>
      </c>
      <c r="AH255" s="757" t="str">
        <f t="shared" si="60"/>
        <v>écrit</v>
      </c>
      <c r="AI255" s="757" t="str">
        <f t="shared" si="60"/>
        <v>1h30</v>
      </c>
      <c r="AJ255" s="760">
        <f t="shared" si="60"/>
        <v>1</v>
      </c>
      <c r="AK255" s="759" t="str">
        <f t="shared" si="60"/>
        <v>CT</v>
      </c>
      <c r="AL255" s="759" t="str">
        <f t="shared" si="60"/>
        <v>écrit</v>
      </c>
      <c r="AM255" s="759" t="str">
        <f t="shared" si="60"/>
        <v>1h30</v>
      </c>
      <c r="AN255" s="761" t="str">
        <f t="shared" si="60"/>
        <v/>
      </c>
    </row>
    <row r="256" spans="1:246" ht="21" customHeight="1" x14ac:dyDescent="0.25">
      <c r="A256" s="309" t="s">
        <v>550</v>
      </c>
      <c r="B256" s="309" t="s">
        <v>551</v>
      </c>
      <c r="C256" s="310" t="s">
        <v>199</v>
      </c>
      <c r="D256" s="935"/>
      <c r="E256" s="936" t="s">
        <v>144</v>
      </c>
      <c r="F256" s="936"/>
      <c r="G256" s="937"/>
      <c r="H256" s="938"/>
      <c r="I256" s="939"/>
      <c r="J256" s="940"/>
      <c r="K256" s="940"/>
      <c r="L256" s="940"/>
      <c r="M256" s="941"/>
      <c r="N256" s="942"/>
      <c r="O256" s="942"/>
      <c r="P256" s="942"/>
      <c r="Q256" s="942"/>
      <c r="R256" s="942"/>
      <c r="S256" s="943"/>
      <c r="T256" s="317"/>
      <c r="U256" s="318"/>
      <c r="V256" s="900"/>
      <c r="W256" s="320"/>
      <c r="X256" s="944"/>
      <c r="Y256" s="945"/>
      <c r="Z256" s="944"/>
      <c r="AA256" s="944"/>
      <c r="AB256" s="944"/>
      <c r="AC256" s="946"/>
      <c r="AD256" s="324"/>
      <c r="AE256" s="325"/>
      <c r="AF256" s="945"/>
      <c r="AG256" s="944"/>
      <c r="AH256" s="944"/>
      <c r="AI256" s="944"/>
      <c r="AJ256" s="944"/>
      <c r="AK256" s="944"/>
      <c r="AL256" s="944"/>
      <c r="AM256" s="944"/>
      <c r="AN256" s="947"/>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row>
    <row r="257" spans="1:246" ht="39" customHeight="1" x14ac:dyDescent="0.25">
      <c r="A257" s="948" t="str">
        <f t="shared" ref="A257:AN260" si="62">+IF(A208="","",A208)</f>
        <v/>
      </c>
      <c r="B257" s="949" t="str">
        <f t="shared" si="62"/>
        <v>LLA4B60</v>
      </c>
      <c r="C257" s="950" t="str">
        <f t="shared" si="62"/>
        <v>Cultures populaires états-uniennes / American Popular Culture</v>
      </c>
      <c r="D257" s="951" t="str">
        <f t="shared" si="62"/>
        <v/>
      </c>
      <c r="E257" s="952" t="str">
        <f t="shared" si="62"/>
        <v>UE spécialisation</v>
      </c>
      <c r="F257" s="953" t="str">
        <f t="shared" si="62"/>
        <v>L2 LEA et L2 LLCER parc. Médiation interculturelle</v>
      </c>
      <c r="G257" s="954" t="str">
        <f t="shared" si="62"/>
        <v>LLCER</v>
      </c>
      <c r="H257" s="955" t="str">
        <f t="shared" si="62"/>
        <v/>
      </c>
      <c r="I257" s="252" t="str">
        <f t="shared" si="62"/>
        <v>3</v>
      </c>
      <c r="J257" s="841">
        <f t="shared" si="62"/>
        <v>3</v>
      </c>
      <c r="K257" s="254" t="str">
        <f t="shared" si="62"/>
        <v>HABRAN Augustin</v>
      </c>
      <c r="L257" s="254">
        <f t="shared" si="62"/>
        <v>11</v>
      </c>
      <c r="M257" s="841" t="str">
        <f t="shared" si="62"/>
        <v/>
      </c>
      <c r="N257" s="570" t="str">
        <f t="shared" si="62"/>
        <v/>
      </c>
      <c r="O257" s="570"/>
      <c r="P257" s="255">
        <f t="shared" si="62"/>
        <v>0</v>
      </c>
      <c r="Q257" s="255"/>
      <c r="R257" s="255"/>
      <c r="S257" s="843" t="str">
        <f t="shared" si="62"/>
        <v/>
      </c>
      <c r="T257" s="2656" t="str">
        <f t="shared" si="62"/>
        <v>100% CC</v>
      </c>
      <c r="U257" s="2662" t="str">
        <f t="shared" si="62"/>
        <v>100% CT Dossier</v>
      </c>
      <c r="V257" s="956">
        <f t="shared" si="62"/>
        <v>1</v>
      </c>
      <c r="W257" s="291" t="str">
        <f t="shared" si="62"/>
        <v>CC</v>
      </c>
      <c r="X257" s="291" t="str">
        <f t="shared" si="62"/>
        <v>écrit et oral</v>
      </c>
      <c r="Y257" s="291" t="str">
        <f t="shared" si="62"/>
        <v>écrit 1h30 + oral 15 min</v>
      </c>
      <c r="Z257" s="333">
        <f t="shared" si="62"/>
        <v>1</v>
      </c>
      <c r="AA257" s="293" t="str">
        <f t="shared" si="62"/>
        <v>CT</v>
      </c>
      <c r="AB257" s="293" t="str">
        <f t="shared" si="62"/>
        <v>écrit</v>
      </c>
      <c r="AC257" s="823" t="str">
        <f t="shared" si="62"/>
        <v>1h30</v>
      </c>
      <c r="AD257" s="2656" t="str">
        <f t="shared" si="62"/>
        <v>100% CT Dossier</v>
      </c>
      <c r="AE257" s="2662" t="str">
        <f t="shared" si="62"/>
        <v>100% CT Dossier</v>
      </c>
      <c r="AF257" s="956">
        <f t="shared" si="62"/>
        <v>1</v>
      </c>
      <c r="AG257" s="291" t="str">
        <f t="shared" si="62"/>
        <v>CT</v>
      </c>
      <c r="AH257" s="291" t="str">
        <f t="shared" si="62"/>
        <v>écrit</v>
      </c>
      <c r="AI257" s="291" t="str">
        <f t="shared" si="62"/>
        <v>1h30</v>
      </c>
      <c r="AJ257" s="333">
        <f t="shared" si="62"/>
        <v>1</v>
      </c>
      <c r="AK257" s="293" t="str">
        <f t="shared" si="62"/>
        <v>CT</v>
      </c>
      <c r="AL257" s="293" t="str">
        <f t="shared" si="62"/>
        <v>écrit</v>
      </c>
      <c r="AM257" s="293" t="str">
        <f t="shared" si="62"/>
        <v>1h30</v>
      </c>
      <c r="AN257" s="258" t="str">
        <f t="shared" si="62"/>
        <v/>
      </c>
    </row>
    <row r="258" spans="1:246" ht="30" customHeight="1" x14ac:dyDescent="0.25">
      <c r="A258" s="202" t="str">
        <f t="shared" si="62"/>
        <v>LCLA4B04</v>
      </c>
      <c r="B258" s="202" t="str">
        <f t="shared" si="62"/>
        <v>LLA4B61</v>
      </c>
      <c r="C258" s="203" t="str">
        <f t="shared" si="62"/>
        <v>Choix UE spécialisation parcours Médiation S4</v>
      </c>
      <c r="D258" s="957" t="str">
        <f t="shared" si="62"/>
        <v/>
      </c>
      <c r="E258" s="958" t="str">
        <f t="shared" si="62"/>
        <v>BLOC</v>
      </c>
      <c r="F258" s="959" t="str">
        <f t="shared" si="62"/>
        <v/>
      </c>
      <c r="G258" s="960" t="str">
        <f t="shared" si="62"/>
        <v>LLCER</v>
      </c>
      <c r="H258" s="961" t="str">
        <f t="shared" si="62"/>
        <v>1 UE / 3 ECTS</v>
      </c>
      <c r="I258" s="962">
        <f t="shared" si="62"/>
        <v>3</v>
      </c>
      <c r="J258" s="962">
        <f t="shared" si="62"/>
        <v>3</v>
      </c>
      <c r="K258" s="963" t="str">
        <f t="shared" si="62"/>
        <v/>
      </c>
      <c r="L258" s="963" t="str">
        <f t="shared" si="62"/>
        <v/>
      </c>
      <c r="M258" s="964" t="str">
        <f t="shared" si="62"/>
        <v/>
      </c>
      <c r="N258" s="211" t="str">
        <f t="shared" si="62"/>
        <v/>
      </c>
      <c r="O258" s="211"/>
      <c r="P258" s="211" t="str">
        <f t="shared" si="62"/>
        <v/>
      </c>
      <c r="Q258" s="211"/>
      <c r="R258" s="211"/>
      <c r="S258" s="832" t="str">
        <f t="shared" si="62"/>
        <v/>
      </c>
      <c r="T258" s="213"/>
      <c r="U258" s="214"/>
      <c r="V258" s="965"/>
      <c r="W258" s="211"/>
      <c r="X258" s="211"/>
      <c r="Y258" s="211"/>
      <c r="Z258" s="211"/>
      <c r="AA258" s="211"/>
      <c r="AB258" s="211"/>
      <c r="AC258" s="832"/>
      <c r="AD258" s="213"/>
      <c r="AE258" s="214"/>
      <c r="AF258" s="965"/>
      <c r="AG258" s="211"/>
      <c r="AH258" s="211"/>
      <c r="AI258" s="211"/>
      <c r="AJ258" s="211"/>
      <c r="AK258" s="211"/>
      <c r="AL258" s="211"/>
      <c r="AM258" s="211"/>
      <c r="AN258" s="211"/>
      <c r="HK258" s="2"/>
      <c r="HL258" s="2"/>
      <c r="HM258" s="2"/>
      <c r="HN258" s="2"/>
      <c r="HO258" s="2"/>
      <c r="HP258" s="2"/>
      <c r="HQ258" s="2"/>
      <c r="HR258" s="2"/>
      <c r="HS258" s="2"/>
    </row>
    <row r="259" spans="1:246" ht="89.25" x14ac:dyDescent="0.25">
      <c r="A259" s="948" t="str">
        <f t="shared" si="62"/>
        <v/>
      </c>
      <c r="B259" s="949" t="str">
        <f t="shared" si="62"/>
        <v>LLA4B61A</v>
      </c>
      <c r="C259" s="950" t="str">
        <f t="shared" si="62"/>
        <v>Introduction aux études irlandaises / Introduction to Irish History and Society</v>
      </c>
      <c r="D259" s="951" t="str">
        <f t="shared" si="62"/>
        <v>LOL3BB5
LOL3CB5
LOL3JB5</v>
      </c>
      <c r="E259" s="952" t="str">
        <f t="shared" si="62"/>
        <v>UE spécialisation</v>
      </c>
      <c r="F259" s="953" t="str">
        <f t="shared" si="62"/>
        <v>L2 LEA et L2 LLCER parc. Médiation interculturelle</v>
      </c>
      <c r="G259" s="954" t="str">
        <f t="shared" si="62"/>
        <v>LLCER</v>
      </c>
      <c r="H259" s="966" t="str">
        <f t="shared" si="62"/>
        <v/>
      </c>
      <c r="I259" s="252" t="str">
        <f t="shared" si="62"/>
        <v>3</v>
      </c>
      <c r="J259" s="841">
        <f t="shared" si="62"/>
        <v>3</v>
      </c>
      <c r="K259" s="254" t="str">
        <f t="shared" si="62"/>
        <v>FISCHER Karin</v>
      </c>
      <c r="L259" s="254">
        <f t="shared" si="62"/>
        <v>11</v>
      </c>
      <c r="M259" s="841" t="str">
        <f t="shared" si="62"/>
        <v/>
      </c>
      <c r="N259" s="570" t="str">
        <f t="shared" si="62"/>
        <v/>
      </c>
      <c r="O259" s="570"/>
      <c r="P259" s="255">
        <f t="shared" si="62"/>
        <v>0</v>
      </c>
      <c r="Q259" s="255"/>
      <c r="R259" s="255"/>
      <c r="S259" s="967" t="str">
        <f t="shared" si="62"/>
        <v/>
      </c>
      <c r="T259" s="2656" t="str">
        <f t="shared" si="62"/>
        <v>100% CC</v>
      </c>
      <c r="U259" s="2662" t="str">
        <f t="shared" si="62"/>
        <v>100% CT /Oral à distance / 20min</v>
      </c>
      <c r="V259" s="956">
        <f t="shared" si="62"/>
        <v>1</v>
      </c>
      <c r="W259" s="291" t="str">
        <f t="shared" si="62"/>
        <v>CC</v>
      </c>
      <c r="X259" s="291" t="str">
        <f t="shared" si="62"/>
        <v>écrit et oral</v>
      </c>
      <c r="Y259" s="291" t="str">
        <f t="shared" si="62"/>
        <v>écrit 1h30 et oral 15 min</v>
      </c>
      <c r="Z259" s="333">
        <f t="shared" si="62"/>
        <v>1</v>
      </c>
      <c r="AA259" s="293" t="str">
        <f t="shared" si="62"/>
        <v>CT</v>
      </c>
      <c r="AB259" s="293" t="str">
        <f t="shared" si="62"/>
        <v>écrit</v>
      </c>
      <c r="AC259" s="823" t="str">
        <f t="shared" si="62"/>
        <v>1h30</v>
      </c>
      <c r="AD259" s="859" t="str">
        <f t="shared" si="62"/>
        <v>100% CT écrit 1h30 célène</v>
      </c>
      <c r="AE259" s="2646" t="str">
        <f>IF(AE210="","",AE210)</f>
        <v>100% CT écrit 1h30 célène</v>
      </c>
      <c r="AF259" s="956">
        <f t="shared" si="62"/>
        <v>1</v>
      </c>
      <c r="AG259" s="291" t="str">
        <f t="shared" si="62"/>
        <v>CT</v>
      </c>
      <c r="AH259" s="291" t="str">
        <f t="shared" si="62"/>
        <v>écrit</v>
      </c>
      <c r="AI259" s="291" t="str">
        <f t="shared" si="62"/>
        <v>1h30</v>
      </c>
      <c r="AJ259" s="333">
        <f t="shared" si="62"/>
        <v>1</v>
      </c>
      <c r="AK259" s="293" t="str">
        <f t="shared" si="62"/>
        <v>CT</v>
      </c>
      <c r="AL259" s="293" t="str">
        <f t="shared" si="62"/>
        <v>écrit</v>
      </c>
      <c r="AM259" s="293" t="str">
        <f t="shared" si="62"/>
        <v>1h30</v>
      </c>
      <c r="AN259" s="258" t="str">
        <f t="shared" si="62"/>
        <v>This course aims at giving an insight into the main historical, social and cultural developments in Ireland from the 19th century to the present, with a specific focus on the Republic of Ireland for the contemporary period, and with a special emphasis on the contrast between Irish myths and realities. A set of documents will be provided in the tutorial and students will be encouraged to explore particular aspects or issues through oral presentations and/or dossiers with the aim to getting them to practice and improve their English and their analytical skills.</v>
      </c>
    </row>
    <row r="260" spans="1:246" ht="76.5" customHeight="1" x14ac:dyDescent="0.25">
      <c r="A260" s="968" t="str">
        <f t="shared" si="62"/>
        <v/>
      </c>
      <c r="B260" s="949" t="str">
        <f t="shared" si="62"/>
        <v>LLA4C7A</v>
      </c>
      <c r="C260" s="950" t="str">
        <f t="shared" si="62"/>
        <v>Introduction à l'iconographie Espagnol S4</v>
      </c>
      <c r="D260" s="969" t="str">
        <f t="shared" si="62"/>
        <v>LOL4BC4
LOL4CC4
LOL4JC4</v>
      </c>
      <c r="E260" s="952" t="str">
        <f t="shared" si="62"/>
        <v>UE spécialisation</v>
      </c>
      <c r="F260" s="966" t="str">
        <f t="shared" si="62"/>
        <v>L2 LEA et L2 LLCER parc. MEEF 2 Espagnol et Médiation interculturelle</v>
      </c>
      <c r="G260" s="954" t="str">
        <f t="shared" si="62"/>
        <v>LLCER</v>
      </c>
      <c r="H260" s="955" t="str">
        <f t="shared" si="62"/>
        <v/>
      </c>
      <c r="I260" s="252" t="str">
        <f t="shared" si="62"/>
        <v>3</v>
      </c>
      <c r="J260" s="841">
        <f t="shared" si="62"/>
        <v>3</v>
      </c>
      <c r="K260" s="254" t="str">
        <f t="shared" si="62"/>
        <v>EYMAR Marcos</v>
      </c>
      <c r="L260" s="254">
        <f t="shared" si="62"/>
        <v>14</v>
      </c>
      <c r="M260" s="841" t="str">
        <f t="shared" si="62"/>
        <v/>
      </c>
      <c r="N260" s="570" t="str">
        <f t="shared" si="62"/>
        <v/>
      </c>
      <c r="O260" s="570"/>
      <c r="P260" s="255">
        <f t="shared" si="62"/>
        <v>18</v>
      </c>
      <c r="Q260" s="255"/>
      <c r="R260" s="255"/>
      <c r="S260" s="843" t="str">
        <f t="shared" si="62"/>
        <v/>
      </c>
      <c r="T260" s="859" t="str">
        <f t="shared" si="62"/>
        <v>50% CC (DM à rendre par mail)/ 50%CT (Examen écrit en temps limité de 3h à réaliser sur Celène</v>
      </c>
      <c r="U260" s="2646" t="str">
        <f t="shared" si="62"/>
        <v>100% CT / écrit en temps limité de 3h00 sur Célène</v>
      </c>
      <c r="V260" s="970">
        <f t="shared" si="62"/>
        <v>1</v>
      </c>
      <c r="W260" s="291" t="str">
        <f t="shared" si="62"/>
        <v>CC</v>
      </c>
      <c r="X260" s="291" t="str">
        <f t="shared" si="62"/>
        <v>écrit et oral</v>
      </c>
      <c r="Y260" s="291" t="str">
        <f t="shared" si="62"/>
        <v/>
      </c>
      <c r="Z260" s="292">
        <f t="shared" si="62"/>
        <v>1</v>
      </c>
      <c r="AA260" s="293" t="str">
        <f t="shared" si="62"/>
        <v>CT</v>
      </c>
      <c r="AB260" s="293" t="str">
        <f t="shared" si="62"/>
        <v>oral</v>
      </c>
      <c r="AC260" s="823" t="str">
        <f t="shared" si="62"/>
        <v>20 min</v>
      </c>
      <c r="AD260" s="859" t="str">
        <f t="shared" si="62"/>
        <v>100% CT DM en temps libre à déposer sur Célène</v>
      </c>
      <c r="AE260" s="2646" t="str">
        <f>IF(AE211="","",AE211)</f>
        <v>100% CT DM en temps libre à déposer sur Célène</v>
      </c>
      <c r="AF260" s="970">
        <f t="shared" si="62"/>
        <v>1</v>
      </c>
      <c r="AG260" s="291" t="str">
        <f t="shared" si="62"/>
        <v>CT</v>
      </c>
      <c r="AH260" s="291" t="str">
        <f t="shared" si="62"/>
        <v>oral</v>
      </c>
      <c r="AI260" s="291" t="str">
        <f t="shared" si="62"/>
        <v>20 min</v>
      </c>
      <c r="AJ260" s="333">
        <f t="shared" si="62"/>
        <v>1</v>
      </c>
      <c r="AK260" s="293" t="str">
        <f t="shared" si="62"/>
        <v>CT</v>
      </c>
      <c r="AL260" s="293" t="str">
        <f t="shared" si="62"/>
        <v>oral</v>
      </c>
      <c r="AM260" s="293" t="str">
        <f t="shared" si="62"/>
        <v>20 min</v>
      </c>
      <c r="AN260" s="258" t="str">
        <f t="shared" si="62"/>
        <v>Initiation à l'étude de tableaux espagnols et latino-américains.</v>
      </c>
    </row>
    <row r="261" spans="1:246" ht="30.75" customHeight="1" x14ac:dyDescent="0.25">
      <c r="A261" s="971"/>
      <c r="B261" s="971"/>
      <c r="C261" s="972"/>
      <c r="D261" s="973"/>
      <c r="E261" s="974"/>
      <c r="F261" s="974"/>
      <c r="G261" s="974"/>
      <c r="H261" s="974"/>
      <c r="I261" s="974"/>
      <c r="J261" s="975" t="s">
        <v>552</v>
      </c>
      <c r="K261" s="500"/>
      <c r="L261" s="500"/>
      <c r="M261" s="976"/>
      <c r="N261" s="977"/>
      <c r="O261" s="977"/>
      <c r="P261" s="977"/>
      <c r="Q261" s="977"/>
      <c r="R261" s="2506"/>
      <c r="S261" s="978"/>
      <c r="T261" s="94"/>
      <c r="U261" s="95"/>
      <c r="V261" s="979"/>
      <c r="W261" s="979"/>
      <c r="X261" s="979"/>
      <c r="Y261" s="979"/>
      <c r="Z261" s="979"/>
      <c r="AA261" s="979"/>
      <c r="AB261" s="979"/>
      <c r="AC261" s="980"/>
      <c r="AD261" s="504"/>
      <c r="AE261" s="505"/>
      <c r="AF261" s="979"/>
      <c r="AG261" s="979"/>
      <c r="AH261" s="979"/>
      <c r="AI261" s="979"/>
      <c r="AJ261" s="979"/>
      <c r="AK261" s="979"/>
      <c r="AL261" s="979"/>
      <c r="AM261" s="979"/>
      <c r="AN261" s="506"/>
    </row>
    <row r="262" spans="1:246" ht="23.25" customHeight="1" x14ac:dyDescent="0.25">
      <c r="A262" s="981" t="s">
        <v>553</v>
      </c>
      <c r="B262" s="166" t="s">
        <v>554</v>
      </c>
      <c r="C262" s="167" t="s">
        <v>555</v>
      </c>
      <c r="D262" s="982"/>
      <c r="E262" s="983"/>
      <c r="F262" s="983"/>
      <c r="G262" s="983"/>
      <c r="H262" s="983"/>
      <c r="I262" s="983"/>
      <c r="J262" s="983"/>
      <c r="K262" s="170"/>
      <c r="L262" s="170"/>
      <c r="M262" s="984"/>
      <c r="N262" s="170"/>
      <c r="O262" s="170"/>
      <c r="P262" s="170"/>
      <c r="Q262" s="170"/>
      <c r="R262" s="2504"/>
      <c r="S262" s="984"/>
      <c r="T262" s="171"/>
      <c r="U262" s="172"/>
      <c r="V262" s="985"/>
      <c r="W262" s="985"/>
      <c r="X262" s="985"/>
      <c r="Y262" s="985"/>
      <c r="Z262" s="985"/>
      <c r="AA262" s="985"/>
      <c r="AB262" s="985"/>
      <c r="AC262" s="986"/>
      <c r="AD262" s="428"/>
      <c r="AE262" s="429"/>
      <c r="AF262" s="985"/>
      <c r="AG262" s="985"/>
      <c r="AH262" s="985"/>
      <c r="AI262" s="985"/>
      <c r="AJ262" s="985"/>
      <c r="AK262" s="985"/>
      <c r="AL262" s="985"/>
      <c r="AM262" s="985"/>
      <c r="AN262" s="175"/>
    </row>
    <row r="263" spans="1:246" ht="23.25" customHeight="1" x14ac:dyDescent="0.25">
      <c r="A263" s="802" t="s">
        <v>556</v>
      </c>
      <c r="B263" s="177" t="s">
        <v>557</v>
      </c>
      <c r="C263" s="178" t="s">
        <v>558</v>
      </c>
      <c r="D263" s="803"/>
      <c r="E263" s="804" t="s">
        <v>41</v>
      </c>
      <c r="F263" s="804"/>
      <c r="G263" s="805"/>
      <c r="H263" s="805"/>
      <c r="I263" s="805"/>
      <c r="J263" s="809"/>
      <c r="K263" s="182"/>
      <c r="L263" s="182"/>
      <c r="M263" s="806"/>
      <c r="N263" s="182"/>
      <c r="O263" s="182"/>
      <c r="P263" s="182"/>
      <c r="Q263" s="182"/>
      <c r="R263" s="182"/>
      <c r="S263" s="806"/>
      <c r="T263" s="185"/>
      <c r="U263" s="186"/>
      <c r="V263" s="807"/>
      <c r="W263" s="808"/>
      <c r="X263" s="808"/>
      <c r="Y263" s="808"/>
      <c r="Z263" s="808"/>
      <c r="AA263" s="808"/>
      <c r="AB263" s="808"/>
      <c r="AC263" s="809"/>
      <c r="AD263" s="185"/>
      <c r="AE263" s="186"/>
      <c r="AF263" s="807"/>
      <c r="AG263" s="808"/>
      <c r="AH263" s="808"/>
      <c r="AI263" s="808"/>
      <c r="AJ263" s="808"/>
      <c r="AK263" s="808"/>
      <c r="AL263" s="808"/>
      <c r="AM263" s="808"/>
      <c r="AN263" s="189"/>
    </row>
    <row r="264" spans="1:246" ht="23.25" customHeight="1" x14ac:dyDescent="0.2">
      <c r="A264" s="190"/>
      <c r="B264" s="190"/>
      <c r="C264" s="191" t="s">
        <v>42</v>
      </c>
      <c r="D264" s="192"/>
      <c r="E264" s="193"/>
      <c r="F264" s="193"/>
      <c r="G264" s="194"/>
      <c r="H264" s="194"/>
      <c r="I264" s="194">
        <f>+I265+I270+I273+I278+I279</f>
        <v>24</v>
      </c>
      <c r="J264" s="194">
        <f>+J265+J270+J273+J278+J279</f>
        <v>24</v>
      </c>
      <c r="K264" s="194"/>
      <c r="L264" s="194"/>
      <c r="M264" s="810"/>
      <c r="N264" s="194"/>
      <c r="O264" s="194"/>
      <c r="P264" s="194"/>
      <c r="Q264" s="194"/>
      <c r="R264" s="194"/>
      <c r="S264" s="810"/>
      <c r="T264" s="196"/>
      <c r="U264" s="197"/>
      <c r="V264" s="811"/>
      <c r="W264" s="194"/>
      <c r="X264" s="194"/>
      <c r="Y264" s="194"/>
      <c r="Z264" s="194"/>
      <c r="AA264" s="194"/>
      <c r="AB264" s="194"/>
      <c r="AC264" s="810"/>
      <c r="AD264" s="196"/>
      <c r="AE264" s="197"/>
      <c r="AF264" s="811"/>
      <c r="AG264" s="194"/>
      <c r="AH264" s="194"/>
      <c r="AI264" s="194"/>
      <c r="AJ264" s="194"/>
      <c r="AK264" s="194"/>
      <c r="AL264" s="194"/>
      <c r="AM264" s="194"/>
      <c r="AN264" s="199"/>
      <c r="AO264" s="200"/>
      <c r="AP264" s="200"/>
      <c r="AQ264" s="200"/>
      <c r="AR264" s="200"/>
      <c r="AS264" s="200"/>
      <c r="AT264" s="200"/>
      <c r="AU264" s="200"/>
      <c r="AV264" s="200"/>
      <c r="AW264" s="200"/>
      <c r="AX264" s="200"/>
      <c r="AY264" s="200"/>
      <c r="AZ264" s="200"/>
      <c r="BA264" s="200"/>
      <c r="BB264" s="200"/>
      <c r="BC264" s="200"/>
      <c r="BD264" s="200"/>
      <c r="BE264" s="200"/>
      <c r="BF264" s="200"/>
      <c r="BG264" s="200"/>
      <c r="BH264" s="200"/>
      <c r="BI264" s="200"/>
      <c r="BJ264" s="200"/>
      <c r="BK264" s="200"/>
      <c r="BL264" s="200"/>
      <c r="BM264" s="200"/>
      <c r="BN264" s="200"/>
      <c r="BO264" s="200"/>
      <c r="BP264" s="200"/>
      <c r="BQ264" s="200"/>
      <c r="BR264" s="200"/>
      <c r="BS264" s="200"/>
      <c r="BT264" s="200"/>
      <c r="BU264" s="200"/>
      <c r="BV264" s="200"/>
      <c r="BW264" s="200"/>
      <c r="BX264" s="200"/>
      <c r="BY264" s="200"/>
      <c r="BZ264" s="200"/>
      <c r="CA264" s="200"/>
      <c r="CB264" s="200"/>
      <c r="CC264" s="200"/>
      <c r="CD264" s="200"/>
      <c r="CE264" s="200"/>
      <c r="CF264" s="200"/>
      <c r="CG264" s="200"/>
      <c r="CH264" s="200"/>
      <c r="CI264" s="200"/>
      <c r="CJ264" s="200"/>
      <c r="CK264" s="200"/>
      <c r="CL264" s="200"/>
      <c r="CM264" s="200"/>
      <c r="CN264" s="200"/>
      <c r="CO264" s="200"/>
      <c r="CP264" s="200"/>
      <c r="CQ264" s="200"/>
      <c r="CR264" s="200"/>
      <c r="CS264" s="200"/>
      <c r="CT264" s="200"/>
      <c r="CU264" s="200"/>
      <c r="CV264" s="200"/>
      <c r="CW264" s="200"/>
      <c r="CX264" s="200"/>
      <c r="CY264" s="200"/>
      <c r="CZ264" s="200"/>
      <c r="DA264" s="200"/>
      <c r="DB264" s="200"/>
      <c r="DC264" s="200"/>
      <c r="DD264" s="200"/>
      <c r="DE264" s="200"/>
      <c r="DF264" s="200"/>
      <c r="DG264" s="200"/>
      <c r="DH264" s="200"/>
      <c r="DI264" s="200"/>
      <c r="DJ264" s="200"/>
      <c r="DK264" s="200"/>
      <c r="DL264" s="201"/>
      <c r="DM264" s="201"/>
      <c r="DN264" s="201"/>
      <c r="DO264" s="201"/>
      <c r="DP264" s="201"/>
      <c r="DQ264" s="201"/>
      <c r="DR264" s="201"/>
      <c r="DS264" s="201"/>
      <c r="DT264" s="201"/>
      <c r="DU264" s="201"/>
      <c r="DV264" s="201"/>
      <c r="DW264" s="201"/>
      <c r="DX264" s="201"/>
      <c r="DY264" s="201"/>
      <c r="DZ264" s="201"/>
      <c r="EA264" s="201"/>
      <c r="EB264" s="201"/>
      <c r="EC264" s="201"/>
      <c r="ED264" s="201"/>
      <c r="EE264" s="201"/>
      <c r="EF264" s="201"/>
      <c r="EG264" s="201"/>
      <c r="EH264" s="201"/>
      <c r="EI264" s="201"/>
      <c r="EJ264" s="201"/>
      <c r="EK264" s="201"/>
      <c r="EL264" s="201"/>
      <c r="EM264" s="201"/>
      <c r="EN264" s="201"/>
      <c r="EO264" s="201"/>
      <c r="EP264" s="201"/>
      <c r="EQ264" s="201"/>
      <c r="ER264" s="201"/>
      <c r="ES264" s="201"/>
      <c r="ET264" s="201"/>
      <c r="EU264" s="201"/>
      <c r="EV264" s="201"/>
      <c r="EW264" s="201"/>
      <c r="EX264" s="201"/>
      <c r="EY264" s="201"/>
      <c r="EZ264" s="201"/>
      <c r="FA264" s="201"/>
      <c r="FB264" s="201"/>
      <c r="FC264" s="201"/>
      <c r="FD264" s="201"/>
      <c r="FE264" s="201"/>
      <c r="FF264" s="201"/>
      <c r="FG264" s="201"/>
      <c r="FH264" s="201"/>
      <c r="FI264" s="201"/>
      <c r="FJ264" s="201"/>
      <c r="FK264" s="201"/>
      <c r="FL264" s="201"/>
      <c r="FM264" s="201"/>
      <c r="FN264" s="201"/>
      <c r="FO264" s="201"/>
      <c r="FP264" s="201"/>
      <c r="FQ264" s="201"/>
      <c r="FR264" s="201"/>
      <c r="FS264" s="201"/>
      <c r="FT264" s="201"/>
      <c r="FU264" s="201"/>
      <c r="FV264" s="201"/>
      <c r="FW264" s="201"/>
      <c r="FX264" s="201"/>
      <c r="FY264" s="201"/>
      <c r="FZ264" s="201"/>
      <c r="GA264" s="201"/>
      <c r="GB264" s="201"/>
      <c r="GC264" s="201"/>
      <c r="GD264" s="201"/>
      <c r="GE264" s="201"/>
      <c r="GF264" s="201"/>
      <c r="GG264" s="201"/>
      <c r="GH264" s="201"/>
      <c r="GI264" s="201"/>
      <c r="GJ264" s="201"/>
      <c r="GK264" s="201"/>
      <c r="GL264" s="201"/>
      <c r="GM264" s="201"/>
      <c r="GN264" s="201"/>
      <c r="GO264" s="201"/>
      <c r="GP264" s="201"/>
      <c r="GQ264" s="201"/>
      <c r="GR264" s="201"/>
      <c r="GS264" s="201"/>
      <c r="GT264" s="201"/>
      <c r="GU264" s="201"/>
      <c r="GV264" s="201"/>
      <c r="GW264" s="201"/>
      <c r="GX264" s="201"/>
      <c r="GY264" s="201"/>
      <c r="GZ264" s="201"/>
      <c r="HA264" s="201"/>
      <c r="HB264" s="201"/>
      <c r="HC264" s="201"/>
      <c r="HD264" s="201"/>
      <c r="HE264" s="201"/>
      <c r="HF264" s="201"/>
      <c r="HG264" s="201"/>
      <c r="HH264" s="201"/>
      <c r="HI264" s="201"/>
      <c r="HJ264" s="201"/>
      <c r="HK264" s="201"/>
      <c r="HL264" s="201"/>
      <c r="HM264" s="201"/>
      <c r="HN264" s="201"/>
      <c r="HO264" s="201"/>
      <c r="HP264" s="201"/>
      <c r="HQ264" s="201"/>
      <c r="HR264" s="201"/>
      <c r="HS264" s="201"/>
      <c r="HT264" s="2"/>
      <c r="HU264" s="2"/>
      <c r="HV264" s="2"/>
      <c r="HW264" s="2"/>
      <c r="HX264" s="2"/>
      <c r="HY264" s="2"/>
      <c r="HZ264" s="2"/>
      <c r="IA264" s="2"/>
      <c r="IB264" s="2"/>
      <c r="IC264" s="2"/>
      <c r="ID264" s="2"/>
      <c r="IE264" s="2"/>
      <c r="IF264" s="2"/>
      <c r="IG264" s="2"/>
      <c r="IH264" s="2"/>
      <c r="II264" s="2"/>
      <c r="IJ264" s="2"/>
      <c r="IK264" s="2"/>
      <c r="IL264" s="2"/>
    </row>
    <row r="265" spans="1:246" ht="28.5" customHeight="1" x14ac:dyDescent="0.25">
      <c r="A265" s="202" t="s">
        <v>559</v>
      </c>
      <c r="B265" s="202" t="s">
        <v>560</v>
      </c>
      <c r="C265" s="203" t="s">
        <v>561</v>
      </c>
      <c r="D265" s="789"/>
      <c r="E265" s="790" t="s">
        <v>46</v>
      </c>
      <c r="F265" s="791"/>
      <c r="G265" s="812"/>
      <c r="H265" s="793"/>
      <c r="I265" s="792">
        <f>+SUM(I266:I269)</f>
        <v>11</v>
      </c>
      <c r="J265" s="792">
        <f>+SUM(J266:J269)</f>
        <v>11</v>
      </c>
      <c r="K265" s="794"/>
      <c r="L265" s="794"/>
      <c r="M265" s="795"/>
      <c r="N265" s="211"/>
      <c r="O265" s="211"/>
      <c r="P265" s="211"/>
      <c r="Q265" s="211"/>
      <c r="R265" s="211"/>
      <c r="S265" s="796"/>
      <c r="T265" s="213"/>
      <c r="U265" s="214"/>
      <c r="V265" s="797"/>
      <c r="W265" s="211"/>
      <c r="X265" s="211"/>
      <c r="Y265" s="211"/>
      <c r="Z265" s="211"/>
      <c r="AA265" s="211"/>
      <c r="AB265" s="211"/>
      <c r="AC265" s="796"/>
      <c r="AD265" s="213"/>
      <c r="AE265" s="214"/>
      <c r="AF265" s="797"/>
      <c r="AG265" s="211"/>
      <c r="AH265" s="211"/>
      <c r="AI265" s="211"/>
      <c r="AJ265" s="211"/>
      <c r="AK265" s="211"/>
      <c r="AL265" s="211"/>
      <c r="AM265" s="211"/>
      <c r="AN265" s="211"/>
      <c r="HK265" s="2"/>
      <c r="HL265" s="2"/>
      <c r="HM265" s="2"/>
      <c r="HN265" s="2"/>
      <c r="HO265" s="2"/>
      <c r="HP265" s="2"/>
      <c r="HQ265" s="2"/>
      <c r="HR265" s="2"/>
      <c r="HS265" s="2"/>
    </row>
    <row r="266" spans="1:246" ht="75.75" customHeight="1" x14ac:dyDescent="0.25">
      <c r="A266" s="251"/>
      <c r="B266" s="251" t="s">
        <v>562</v>
      </c>
      <c r="C266" s="243" t="s">
        <v>1311</v>
      </c>
      <c r="D266" s="800" t="s">
        <v>563</v>
      </c>
      <c r="E266" s="136" t="s">
        <v>50</v>
      </c>
      <c r="F266" s="782"/>
      <c r="G266" s="783" t="s">
        <v>51</v>
      </c>
      <c r="H266" s="254"/>
      <c r="I266" s="785">
        <v>3</v>
      </c>
      <c r="J266" s="254">
        <v>3</v>
      </c>
      <c r="K266" s="254" t="s">
        <v>75</v>
      </c>
      <c r="L266" s="254">
        <v>11</v>
      </c>
      <c r="M266" s="785"/>
      <c r="N266" s="461"/>
      <c r="O266" s="244" t="s">
        <v>1313</v>
      </c>
      <c r="P266" s="754" t="s">
        <v>1312</v>
      </c>
      <c r="Q266" s="754"/>
      <c r="R266" s="255"/>
      <c r="S266" s="786"/>
      <c r="T266" s="231" t="s">
        <v>1229</v>
      </c>
      <c r="U266" s="232" t="s">
        <v>1243</v>
      </c>
      <c r="V266" s="987">
        <v>1</v>
      </c>
      <c r="W266" s="234" t="s">
        <v>54</v>
      </c>
      <c r="X266" s="234" t="s">
        <v>55</v>
      </c>
      <c r="Y266" s="234" t="s">
        <v>76</v>
      </c>
      <c r="Z266" s="235">
        <v>1</v>
      </c>
      <c r="AA266" s="44" t="s">
        <v>57</v>
      </c>
      <c r="AB266" s="44" t="s">
        <v>55</v>
      </c>
      <c r="AC266" s="988" t="s">
        <v>76</v>
      </c>
      <c r="AD266" s="231" t="s">
        <v>1243</v>
      </c>
      <c r="AE266" s="232" t="str">
        <f t="shared" ref="AE266:AE278" si="63">+AD266</f>
        <v>100% CT écrit 1h Célène</v>
      </c>
      <c r="AF266" s="987">
        <v>1</v>
      </c>
      <c r="AG266" s="234" t="s">
        <v>57</v>
      </c>
      <c r="AH266" s="234" t="s">
        <v>55</v>
      </c>
      <c r="AI266" s="234" t="s">
        <v>76</v>
      </c>
      <c r="AJ266" s="235">
        <v>1</v>
      </c>
      <c r="AK266" s="44" t="s">
        <v>57</v>
      </c>
      <c r="AL266" s="44" t="s">
        <v>55</v>
      </c>
      <c r="AM266" s="44" t="s">
        <v>76</v>
      </c>
      <c r="AN266" s="258" t="s">
        <v>564</v>
      </c>
    </row>
    <row r="267" spans="1:246" ht="80.25" customHeight="1" x14ac:dyDescent="0.25">
      <c r="A267" s="251"/>
      <c r="B267" s="251" t="s">
        <v>565</v>
      </c>
      <c r="C267" s="221" t="s">
        <v>566</v>
      </c>
      <c r="D267" s="800" t="s">
        <v>567</v>
      </c>
      <c r="E267" s="136" t="s">
        <v>50</v>
      </c>
      <c r="F267" s="782"/>
      <c r="G267" s="783" t="s">
        <v>51</v>
      </c>
      <c r="H267" s="784"/>
      <c r="I267" s="254">
        <v>2</v>
      </c>
      <c r="J267" s="785">
        <v>2</v>
      </c>
      <c r="K267" s="254" t="s">
        <v>53</v>
      </c>
      <c r="L267" s="254">
        <v>11</v>
      </c>
      <c r="M267" s="785"/>
      <c r="N267" s="570"/>
      <c r="O267" s="570"/>
      <c r="P267" s="989"/>
      <c r="Q267" s="989"/>
      <c r="R267" s="2507">
        <v>18</v>
      </c>
      <c r="S267" s="990"/>
      <c r="T267" s="231" t="s">
        <v>1229</v>
      </c>
      <c r="U267" s="232" t="s">
        <v>1243</v>
      </c>
      <c r="V267" s="987" t="s">
        <v>568</v>
      </c>
      <c r="W267" s="234" t="s">
        <v>54</v>
      </c>
      <c r="X267" s="234" t="s">
        <v>140</v>
      </c>
      <c r="Y267" s="234" t="s">
        <v>569</v>
      </c>
      <c r="Z267" s="235">
        <v>1</v>
      </c>
      <c r="AA267" s="44" t="s">
        <v>57</v>
      </c>
      <c r="AB267" s="44" t="s">
        <v>67</v>
      </c>
      <c r="AC267" s="988" t="s">
        <v>570</v>
      </c>
      <c r="AD267" s="231" t="s">
        <v>1235</v>
      </c>
      <c r="AE267" s="232" t="str">
        <f t="shared" si="63"/>
        <v>100% CT Dossier</v>
      </c>
      <c r="AF267" s="987">
        <v>1</v>
      </c>
      <c r="AG267" s="234" t="s">
        <v>57</v>
      </c>
      <c r="AH267" s="234" t="s">
        <v>67</v>
      </c>
      <c r="AI267" s="234" t="s">
        <v>570</v>
      </c>
      <c r="AJ267" s="235">
        <v>1</v>
      </c>
      <c r="AK267" s="44" t="s">
        <v>57</v>
      </c>
      <c r="AL267" s="44" t="s">
        <v>67</v>
      </c>
      <c r="AM267" s="44" t="s">
        <v>570</v>
      </c>
      <c r="AN267" s="258" t="s">
        <v>571</v>
      </c>
    </row>
    <row r="268" spans="1:246" ht="51" x14ac:dyDescent="0.25">
      <c r="A268" s="251"/>
      <c r="B268" s="251" t="s">
        <v>572</v>
      </c>
      <c r="C268" s="221" t="s">
        <v>573</v>
      </c>
      <c r="D268" s="991" t="s">
        <v>574</v>
      </c>
      <c r="E268" s="136" t="s">
        <v>50</v>
      </c>
      <c r="F268" s="782"/>
      <c r="G268" s="783" t="s">
        <v>51</v>
      </c>
      <c r="H268" s="784"/>
      <c r="I268" s="254">
        <v>3</v>
      </c>
      <c r="J268" s="785">
        <v>3</v>
      </c>
      <c r="K268" s="254" t="s">
        <v>190</v>
      </c>
      <c r="L268" s="254">
        <v>11</v>
      </c>
      <c r="M268" s="785"/>
      <c r="N268" s="570"/>
      <c r="O268" s="570"/>
      <c r="P268" s="754">
        <v>0</v>
      </c>
      <c r="Q268" s="754">
        <v>18</v>
      </c>
      <c r="R268" s="255"/>
      <c r="S268" s="786"/>
      <c r="T268" s="231" t="s">
        <v>1229</v>
      </c>
      <c r="U268" s="232" t="s">
        <v>1240</v>
      </c>
      <c r="V268" s="987">
        <v>1</v>
      </c>
      <c r="W268" s="234" t="s">
        <v>54</v>
      </c>
      <c r="X268" s="234" t="s">
        <v>55</v>
      </c>
      <c r="Y268" s="234" t="s">
        <v>76</v>
      </c>
      <c r="Z268" s="235">
        <v>1</v>
      </c>
      <c r="AA268" s="44" t="s">
        <v>57</v>
      </c>
      <c r="AB268" s="44" t="s">
        <v>55</v>
      </c>
      <c r="AC268" s="988" t="s">
        <v>76</v>
      </c>
      <c r="AD268" s="231" t="s">
        <v>1240</v>
      </c>
      <c r="AE268" s="232" t="str">
        <f t="shared" si="63"/>
        <v>100% CT écrit 1h30 Célène</v>
      </c>
      <c r="AF268" s="987">
        <v>1</v>
      </c>
      <c r="AG268" s="234" t="s">
        <v>57</v>
      </c>
      <c r="AH268" s="234" t="s">
        <v>55</v>
      </c>
      <c r="AI268" s="234" t="s">
        <v>76</v>
      </c>
      <c r="AJ268" s="235">
        <v>1</v>
      </c>
      <c r="AK268" s="44" t="s">
        <v>57</v>
      </c>
      <c r="AL268" s="44" t="s">
        <v>55</v>
      </c>
      <c r="AM268" s="44" t="s">
        <v>76</v>
      </c>
      <c r="AN268" s="258" t="s">
        <v>575</v>
      </c>
    </row>
    <row r="269" spans="1:246" ht="63.75" x14ac:dyDescent="0.25">
      <c r="A269" s="251"/>
      <c r="B269" s="251" t="s">
        <v>576</v>
      </c>
      <c r="C269" s="221" t="s">
        <v>577</v>
      </c>
      <c r="D269" s="800" t="s">
        <v>578</v>
      </c>
      <c r="E269" s="136" t="s">
        <v>50</v>
      </c>
      <c r="F269" s="814"/>
      <c r="G269" s="783" t="s">
        <v>51</v>
      </c>
      <c r="H269" s="784"/>
      <c r="I269" s="254">
        <v>3</v>
      </c>
      <c r="J269" s="785">
        <v>3</v>
      </c>
      <c r="K269" s="254" t="s">
        <v>190</v>
      </c>
      <c r="L269" s="254">
        <v>11</v>
      </c>
      <c r="M269" s="785"/>
      <c r="N269" s="570"/>
      <c r="O269" s="570"/>
      <c r="P269" s="255">
        <v>18</v>
      </c>
      <c r="Q269" s="255"/>
      <c r="R269" s="255"/>
      <c r="S269" s="786"/>
      <c r="T269" s="231" t="s">
        <v>1229</v>
      </c>
      <c r="U269" s="232" t="s">
        <v>1240</v>
      </c>
      <c r="V269" s="987">
        <v>1</v>
      </c>
      <c r="W269" s="234" t="s">
        <v>54</v>
      </c>
      <c r="X269" s="234" t="s">
        <v>55</v>
      </c>
      <c r="Y269" s="234" t="s">
        <v>76</v>
      </c>
      <c r="Z269" s="235">
        <v>1</v>
      </c>
      <c r="AA269" s="44" t="s">
        <v>57</v>
      </c>
      <c r="AB269" s="44" t="s">
        <v>55</v>
      </c>
      <c r="AC269" s="988" t="s">
        <v>76</v>
      </c>
      <c r="AD269" s="231" t="s">
        <v>1235</v>
      </c>
      <c r="AE269" s="232" t="str">
        <f t="shared" si="63"/>
        <v>100% CT Dossier</v>
      </c>
      <c r="AF269" s="987">
        <v>1</v>
      </c>
      <c r="AG269" s="234" t="s">
        <v>57</v>
      </c>
      <c r="AH269" s="234" t="s">
        <v>55</v>
      </c>
      <c r="AI269" s="234" t="s">
        <v>76</v>
      </c>
      <c r="AJ269" s="235">
        <v>1</v>
      </c>
      <c r="AK269" s="44" t="s">
        <v>57</v>
      </c>
      <c r="AL269" s="44" t="s">
        <v>55</v>
      </c>
      <c r="AM269" s="44" t="s">
        <v>76</v>
      </c>
      <c r="AN269" s="258" t="s">
        <v>579</v>
      </c>
    </row>
    <row r="270" spans="1:246" ht="28.5" customHeight="1" x14ac:dyDescent="0.25">
      <c r="A270" s="202" t="s">
        <v>580</v>
      </c>
      <c r="B270" s="202" t="s">
        <v>581</v>
      </c>
      <c r="C270" s="203" t="s">
        <v>582</v>
      </c>
      <c r="D270" s="789"/>
      <c r="E270" s="790" t="s">
        <v>46</v>
      </c>
      <c r="F270" s="791"/>
      <c r="G270" s="812"/>
      <c r="H270" s="793"/>
      <c r="I270" s="792">
        <f>SUM(I271:I272)</f>
        <v>4</v>
      </c>
      <c r="J270" s="792">
        <f>SUM(J271:J272)</f>
        <v>4</v>
      </c>
      <c r="K270" s="794"/>
      <c r="L270" s="794"/>
      <c r="M270" s="795"/>
      <c r="N270" s="211"/>
      <c r="O270" s="211"/>
      <c r="P270" s="211"/>
      <c r="Q270" s="211"/>
      <c r="R270" s="211"/>
      <c r="S270" s="796"/>
      <c r="T270" s="213"/>
      <c r="U270" s="214"/>
      <c r="V270" s="797"/>
      <c r="W270" s="211"/>
      <c r="X270" s="211"/>
      <c r="Y270" s="211"/>
      <c r="Z270" s="211"/>
      <c r="AA270" s="211"/>
      <c r="AB270" s="211"/>
      <c r="AC270" s="796"/>
      <c r="AD270" s="213"/>
      <c r="AE270" s="214"/>
      <c r="AF270" s="797"/>
      <c r="AG270" s="211"/>
      <c r="AH270" s="211"/>
      <c r="AI270" s="211"/>
      <c r="AJ270" s="211"/>
      <c r="AK270" s="211"/>
      <c r="AL270" s="211"/>
      <c r="AM270" s="211"/>
      <c r="AN270" s="211"/>
      <c r="HK270" s="2"/>
      <c r="HL270" s="2"/>
      <c r="HM270" s="2"/>
      <c r="HN270" s="2"/>
      <c r="HO270" s="2"/>
      <c r="HP270" s="2"/>
      <c r="HQ270" s="2"/>
      <c r="HR270" s="2"/>
      <c r="HS270" s="2"/>
    </row>
    <row r="271" spans="1:246" ht="63.75" x14ac:dyDescent="0.25">
      <c r="A271" s="992"/>
      <c r="B271" s="992" t="s">
        <v>583</v>
      </c>
      <c r="C271" s="221" t="s">
        <v>584</v>
      </c>
      <c r="D271" s="800" t="s">
        <v>585</v>
      </c>
      <c r="E271" s="136" t="s">
        <v>50</v>
      </c>
      <c r="F271" s="814"/>
      <c r="G271" s="783" t="s">
        <v>51</v>
      </c>
      <c r="H271" s="784"/>
      <c r="I271" s="254">
        <v>2</v>
      </c>
      <c r="J271" s="785">
        <v>2</v>
      </c>
      <c r="K271" s="254" t="s">
        <v>88</v>
      </c>
      <c r="L271" s="254">
        <v>11</v>
      </c>
      <c r="M271" s="785"/>
      <c r="N271" s="570"/>
      <c r="O271" s="570"/>
      <c r="P271" s="754">
        <v>0</v>
      </c>
      <c r="Q271" s="754">
        <v>18</v>
      </c>
      <c r="R271" s="255"/>
      <c r="S271" s="786"/>
      <c r="T271" s="231" t="s">
        <v>1229</v>
      </c>
      <c r="U271" s="232" t="s">
        <v>1230</v>
      </c>
      <c r="V271" s="987">
        <v>1</v>
      </c>
      <c r="W271" s="234" t="s">
        <v>54</v>
      </c>
      <c r="X271" s="234" t="s">
        <v>55</v>
      </c>
      <c r="Y271" s="234" t="s">
        <v>76</v>
      </c>
      <c r="Z271" s="235">
        <v>1</v>
      </c>
      <c r="AA271" s="44" t="s">
        <v>57</v>
      </c>
      <c r="AB271" s="44" t="s">
        <v>55</v>
      </c>
      <c r="AC271" s="988" t="s">
        <v>260</v>
      </c>
      <c r="AD271" s="231" t="s">
        <v>1230</v>
      </c>
      <c r="AE271" s="232" t="str">
        <f t="shared" si="63"/>
        <v>100% CT Dossier Célène</v>
      </c>
      <c r="AF271" s="987">
        <v>1</v>
      </c>
      <c r="AG271" s="234" t="s">
        <v>57</v>
      </c>
      <c r="AH271" s="234" t="s">
        <v>55</v>
      </c>
      <c r="AI271" s="234" t="s">
        <v>260</v>
      </c>
      <c r="AJ271" s="235">
        <v>1</v>
      </c>
      <c r="AK271" s="44" t="s">
        <v>57</v>
      </c>
      <c r="AL271" s="44" t="s">
        <v>55</v>
      </c>
      <c r="AM271" s="44" t="s">
        <v>260</v>
      </c>
      <c r="AN271" s="258" t="s">
        <v>586</v>
      </c>
    </row>
    <row r="272" spans="1:246" ht="63.75" x14ac:dyDescent="0.25">
      <c r="A272" s="251"/>
      <c r="B272" s="259" t="s">
        <v>587</v>
      </c>
      <c r="C272" s="243" t="s">
        <v>588</v>
      </c>
      <c r="D272" s="800" t="s">
        <v>589</v>
      </c>
      <c r="E272" s="136" t="s">
        <v>50</v>
      </c>
      <c r="F272" s="814"/>
      <c r="G272" s="783" t="s">
        <v>51</v>
      </c>
      <c r="H272" s="784"/>
      <c r="I272" s="254">
        <v>2</v>
      </c>
      <c r="J272" s="785">
        <v>2</v>
      </c>
      <c r="K272" s="555" t="s">
        <v>211</v>
      </c>
      <c r="L272" s="254">
        <v>11</v>
      </c>
      <c r="M272" s="785"/>
      <c r="N272" s="570"/>
      <c r="O272" s="570"/>
      <c r="P272" s="754">
        <v>0</v>
      </c>
      <c r="Q272" s="754">
        <v>18</v>
      </c>
      <c r="R272" s="255"/>
      <c r="S272" s="786"/>
      <c r="T272" s="231" t="s">
        <v>1229</v>
      </c>
      <c r="U272" s="232" t="s">
        <v>1250</v>
      </c>
      <c r="V272" s="987">
        <v>1</v>
      </c>
      <c r="W272" s="234" t="s">
        <v>54</v>
      </c>
      <c r="X272" s="234" t="s">
        <v>55</v>
      </c>
      <c r="Y272" s="234" t="s">
        <v>76</v>
      </c>
      <c r="Z272" s="235">
        <v>1</v>
      </c>
      <c r="AA272" s="44" t="s">
        <v>57</v>
      </c>
      <c r="AB272" s="44" t="s">
        <v>55</v>
      </c>
      <c r="AC272" s="988" t="s">
        <v>260</v>
      </c>
      <c r="AD272" s="231" t="s">
        <v>1250</v>
      </c>
      <c r="AE272" s="232" t="str">
        <f t="shared" si="63"/>
        <v>100% CT écrit 4h Célène</v>
      </c>
      <c r="AF272" s="987">
        <v>1</v>
      </c>
      <c r="AG272" s="234" t="s">
        <v>57</v>
      </c>
      <c r="AH272" s="234" t="s">
        <v>55</v>
      </c>
      <c r="AI272" s="234" t="s">
        <v>260</v>
      </c>
      <c r="AJ272" s="235">
        <v>1</v>
      </c>
      <c r="AK272" s="44" t="s">
        <v>57</v>
      </c>
      <c r="AL272" s="44" t="s">
        <v>55</v>
      </c>
      <c r="AM272" s="44" t="s">
        <v>260</v>
      </c>
      <c r="AN272" s="258" t="s">
        <v>590</v>
      </c>
    </row>
    <row r="273" spans="1:246" ht="28.5" customHeight="1" x14ac:dyDescent="0.25">
      <c r="A273" s="202" t="s">
        <v>591</v>
      </c>
      <c r="B273" s="202" t="s">
        <v>592</v>
      </c>
      <c r="C273" s="203" t="s">
        <v>593</v>
      </c>
      <c r="D273" s="789"/>
      <c r="E273" s="790" t="s">
        <v>46</v>
      </c>
      <c r="F273" s="791"/>
      <c r="G273" s="812"/>
      <c r="H273" s="793"/>
      <c r="I273" s="792">
        <f>SUM(I274:I276)</f>
        <v>6</v>
      </c>
      <c r="J273" s="792">
        <f>SUM(J274:J276)</f>
        <v>6</v>
      </c>
      <c r="K273" s="794"/>
      <c r="L273" s="794"/>
      <c r="M273" s="795"/>
      <c r="N273" s="211"/>
      <c r="O273" s="211"/>
      <c r="P273" s="211"/>
      <c r="Q273" s="211"/>
      <c r="R273" s="211"/>
      <c r="S273" s="796"/>
      <c r="T273" s="213"/>
      <c r="U273" s="214"/>
      <c r="V273" s="797"/>
      <c r="W273" s="211"/>
      <c r="X273" s="211"/>
      <c r="Y273" s="211"/>
      <c r="Z273" s="211"/>
      <c r="AA273" s="211"/>
      <c r="AB273" s="211"/>
      <c r="AC273" s="796"/>
      <c r="AD273" s="213"/>
      <c r="AE273" s="214"/>
      <c r="AF273" s="797"/>
      <c r="AG273" s="211"/>
      <c r="AH273" s="211"/>
      <c r="AI273" s="211"/>
      <c r="AJ273" s="211"/>
      <c r="AK273" s="211"/>
      <c r="AL273" s="211"/>
      <c r="AM273" s="211"/>
      <c r="AN273" s="211"/>
      <c r="HK273" s="2"/>
      <c r="HL273" s="2"/>
      <c r="HM273" s="2"/>
      <c r="HN273" s="2"/>
      <c r="HO273" s="2"/>
      <c r="HP273" s="2"/>
      <c r="HQ273" s="2"/>
      <c r="HR273" s="2"/>
      <c r="HS273" s="2"/>
    </row>
    <row r="274" spans="1:246" ht="102" x14ac:dyDescent="0.25">
      <c r="A274" s="992"/>
      <c r="B274" s="993" t="s">
        <v>594</v>
      </c>
      <c r="C274" s="243" t="s">
        <v>595</v>
      </c>
      <c r="D274" s="800" t="s">
        <v>596</v>
      </c>
      <c r="E274" s="136" t="s">
        <v>50</v>
      </c>
      <c r="F274" s="782"/>
      <c r="G274" s="783" t="s">
        <v>51</v>
      </c>
      <c r="H274" s="784"/>
      <c r="I274" s="254">
        <v>2</v>
      </c>
      <c r="J274" s="785">
        <v>2</v>
      </c>
      <c r="K274" s="254" t="s">
        <v>473</v>
      </c>
      <c r="L274" s="254">
        <v>11</v>
      </c>
      <c r="M274" s="785"/>
      <c r="N274" s="754">
        <v>0</v>
      </c>
      <c r="O274" s="754">
        <v>6</v>
      </c>
      <c r="P274" s="754">
        <v>0</v>
      </c>
      <c r="Q274" s="754">
        <v>18</v>
      </c>
      <c r="R274" s="754"/>
      <c r="S274" s="786"/>
      <c r="T274" s="231" t="s">
        <v>1229</v>
      </c>
      <c r="U274" s="232" t="s">
        <v>1251</v>
      </c>
      <c r="V274" s="987">
        <v>1</v>
      </c>
      <c r="W274" s="234" t="s">
        <v>54</v>
      </c>
      <c r="X274" s="234" t="s">
        <v>140</v>
      </c>
      <c r="Y274" s="994" t="s">
        <v>597</v>
      </c>
      <c r="Z274" s="235">
        <v>1</v>
      </c>
      <c r="AA274" s="44" t="s">
        <v>57</v>
      </c>
      <c r="AB274" s="44" t="s">
        <v>55</v>
      </c>
      <c r="AC274" s="988" t="s">
        <v>598</v>
      </c>
      <c r="AD274" s="231" t="s">
        <v>1251</v>
      </c>
      <c r="AE274" s="232" t="str">
        <f t="shared" si="63"/>
        <v>100% CT écrit 2h30 Célène</v>
      </c>
      <c r="AF274" s="987">
        <v>1</v>
      </c>
      <c r="AG274" s="234" t="s">
        <v>57</v>
      </c>
      <c r="AH274" s="234" t="s">
        <v>55</v>
      </c>
      <c r="AI274" s="234" t="s">
        <v>598</v>
      </c>
      <c r="AJ274" s="235">
        <v>1</v>
      </c>
      <c r="AK274" s="44" t="s">
        <v>57</v>
      </c>
      <c r="AL274" s="44" t="s">
        <v>55</v>
      </c>
      <c r="AM274" s="44" t="s">
        <v>598</v>
      </c>
      <c r="AN274" s="258" t="s">
        <v>599</v>
      </c>
    </row>
    <row r="275" spans="1:246" ht="89.25" x14ac:dyDescent="0.25">
      <c r="A275" s="251"/>
      <c r="B275" s="259" t="s">
        <v>600</v>
      </c>
      <c r="C275" s="243" t="s">
        <v>601</v>
      </c>
      <c r="D275" s="991" t="s">
        <v>602</v>
      </c>
      <c r="E275" s="136" t="s">
        <v>50</v>
      </c>
      <c r="F275" s="782"/>
      <c r="G275" s="783" t="s">
        <v>51</v>
      </c>
      <c r="H275" s="784"/>
      <c r="I275" s="254">
        <v>2</v>
      </c>
      <c r="J275" s="785">
        <v>2</v>
      </c>
      <c r="K275" s="254" t="s">
        <v>603</v>
      </c>
      <c r="L275" s="254">
        <v>11</v>
      </c>
      <c r="M275" s="785"/>
      <c r="N275" s="754">
        <v>0</v>
      </c>
      <c r="O275" s="754">
        <v>6</v>
      </c>
      <c r="P275" s="754">
        <v>0</v>
      </c>
      <c r="Q275" s="754">
        <v>18</v>
      </c>
      <c r="R275" s="754"/>
      <c r="S275" s="786"/>
      <c r="T275" s="231" t="s">
        <v>1229</v>
      </c>
      <c r="U275" s="232" t="s">
        <v>1251</v>
      </c>
      <c r="V275" s="987">
        <v>1</v>
      </c>
      <c r="W275" s="234" t="s">
        <v>54</v>
      </c>
      <c r="X275" s="234" t="s">
        <v>55</v>
      </c>
      <c r="Y275" s="245" t="s">
        <v>76</v>
      </c>
      <c r="Z275" s="235">
        <v>1</v>
      </c>
      <c r="AA275" s="44" t="s">
        <v>57</v>
      </c>
      <c r="AB275" s="44" t="s">
        <v>55</v>
      </c>
      <c r="AC275" s="988" t="s">
        <v>82</v>
      </c>
      <c r="AD275" s="231" t="s">
        <v>1251</v>
      </c>
      <c r="AE275" s="232" t="str">
        <f t="shared" si="63"/>
        <v>100% CT écrit 2h30 Célène</v>
      </c>
      <c r="AF275" s="987">
        <v>1</v>
      </c>
      <c r="AG275" s="234" t="s">
        <v>57</v>
      </c>
      <c r="AH275" s="234" t="s">
        <v>55</v>
      </c>
      <c r="AI275" s="234" t="s">
        <v>82</v>
      </c>
      <c r="AJ275" s="235">
        <v>1</v>
      </c>
      <c r="AK275" s="44" t="s">
        <v>57</v>
      </c>
      <c r="AL275" s="44" t="s">
        <v>55</v>
      </c>
      <c r="AM275" s="44" t="s">
        <v>82</v>
      </c>
      <c r="AN275" s="258" t="s">
        <v>604</v>
      </c>
    </row>
    <row r="276" spans="1:246" ht="51" x14ac:dyDescent="0.25">
      <c r="A276" s="251"/>
      <c r="B276" s="251" t="s">
        <v>605</v>
      </c>
      <c r="C276" s="989" t="s">
        <v>606</v>
      </c>
      <c r="D276" s="991" t="s">
        <v>607</v>
      </c>
      <c r="E276" s="136" t="s">
        <v>50</v>
      </c>
      <c r="F276" s="814"/>
      <c r="G276" s="783" t="s">
        <v>51</v>
      </c>
      <c r="H276" s="784"/>
      <c r="I276" s="254">
        <v>2</v>
      </c>
      <c r="J276" s="785">
        <v>2</v>
      </c>
      <c r="K276" s="254" t="s">
        <v>608</v>
      </c>
      <c r="L276" s="254">
        <v>11</v>
      </c>
      <c r="M276" s="785"/>
      <c r="N276" s="255"/>
      <c r="O276" s="255"/>
      <c r="P276" s="754">
        <v>0</v>
      </c>
      <c r="Q276" s="754">
        <v>18</v>
      </c>
      <c r="R276" s="255"/>
      <c r="S276" s="786"/>
      <c r="T276" s="231" t="s">
        <v>1229</v>
      </c>
      <c r="U276" s="232" t="s">
        <v>1240</v>
      </c>
      <c r="V276" s="987">
        <v>1</v>
      </c>
      <c r="W276" s="234" t="s">
        <v>54</v>
      </c>
      <c r="X276" s="234" t="s">
        <v>55</v>
      </c>
      <c r="Y276" s="234" t="s">
        <v>76</v>
      </c>
      <c r="Z276" s="235">
        <v>1</v>
      </c>
      <c r="AA276" s="44" t="s">
        <v>57</v>
      </c>
      <c r="AB276" s="44" t="s">
        <v>55</v>
      </c>
      <c r="AC276" s="988" t="s">
        <v>82</v>
      </c>
      <c r="AD276" s="231" t="s">
        <v>1241</v>
      </c>
      <c r="AE276" s="232" t="str">
        <f t="shared" si="63"/>
        <v>100% CT écrit 2h Célène</v>
      </c>
      <c r="AF276" s="987">
        <v>1</v>
      </c>
      <c r="AG276" s="234" t="s">
        <v>57</v>
      </c>
      <c r="AH276" s="234" t="s">
        <v>67</v>
      </c>
      <c r="AI276" s="234" t="s">
        <v>237</v>
      </c>
      <c r="AJ276" s="235">
        <v>1</v>
      </c>
      <c r="AK276" s="44" t="s">
        <v>57</v>
      </c>
      <c r="AL276" s="44" t="s">
        <v>67</v>
      </c>
      <c r="AM276" s="44" t="s">
        <v>237</v>
      </c>
      <c r="AN276" s="258" t="s">
        <v>609</v>
      </c>
    </row>
    <row r="277" spans="1:246" x14ac:dyDescent="0.25">
      <c r="A277" s="251"/>
      <c r="B277" s="251"/>
      <c r="C277" s="989"/>
      <c r="D277" s="991"/>
      <c r="E277" s="814"/>
      <c r="F277" s="814"/>
      <c r="G277" s="995"/>
      <c r="H277" s="784"/>
      <c r="I277" s="254"/>
      <c r="J277" s="785"/>
      <c r="K277" s="254"/>
      <c r="L277" s="254"/>
      <c r="M277" s="785"/>
      <c r="N277" s="255"/>
      <c r="O277" s="255"/>
      <c r="P277" s="255"/>
      <c r="Q277" s="255"/>
      <c r="R277" s="255"/>
      <c r="S277" s="786"/>
      <c r="T277" s="38"/>
      <c r="U277" s="39"/>
      <c r="V277" s="987"/>
      <c r="W277" s="234"/>
      <c r="X277" s="234"/>
      <c r="Y277" s="234"/>
      <c r="Z277" s="235"/>
      <c r="AA277" s="44"/>
      <c r="AB277" s="44"/>
      <c r="AC277" s="988"/>
      <c r="AD277" s="38"/>
      <c r="AE277" s="39"/>
      <c r="AF277" s="987"/>
      <c r="AG277" s="234"/>
      <c r="AH277" s="234"/>
      <c r="AI277" s="234"/>
      <c r="AJ277" s="235"/>
      <c r="AK277" s="44"/>
      <c r="AL277" s="44"/>
      <c r="AM277" s="44"/>
      <c r="AN277" s="258"/>
    </row>
    <row r="278" spans="1:246" ht="51" x14ac:dyDescent="0.25">
      <c r="A278" s="992"/>
      <c r="B278" s="993" t="s">
        <v>610</v>
      </c>
      <c r="C278" s="996" t="s">
        <v>611</v>
      </c>
      <c r="D278" s="800"/>
      <c r="E278" s="136" t="s">
        <v>50</v>
      </c>
      <c r="F278" s="782"/>
      <c r="G278" s="783" t="s">
        <v>51</v>
      </c>
      <c r="H278" s="784"/>
      <c r="I278" s="254">
        <v>1</v>
      </c>
      <c r="J278" s="785">
        <v>1</v>
      </c>
      <c r="K278" s="254" t="s">
        <v>603</v>
      </c>
      <c r="L278" s="254">
        <v>11</v>
      </c>
      <c r="M278" s="785"/>
      <c r="N278" s="244">
        <v>12</v>
      </c>
      <c r="O278" s="244"/>
      <c r="P278" s="229"/>
      <c r="Q278" s="229"/>
      <c r="R278" s="229"/>
      <c r="S278" s="786"/>
      <c r="T278" s="231" t="s">
        <v>1229</v>
      </c>
      <c r="U278" s="232" t="s">
        <v>1230</v>
      </c>
      <c r="V278" s="987">
        <v>1</v>
      </c>
      <c r="W278" s="234" t="s">
        <v>54</v>
      </c>
      <c r="X278" s="234" t="s">
        <v>273</v>
      </c>
      <c r="Y278" s="234"/>
      <c r="Z278" s="235">
        <v>1</v>
      </c>
      <c r="AA278" s="44" t="s">
        <v>57</v>
      </c>
      <c r="AB278" s="44" t="s">
        <v>273</v>
      </c>
      <c r="AC278" s="988"/>
      <c r="AD278" s="231" t="s">
        <v>1230</v>
      </c>
      <c r="AE278" s="232" t="str">
        <f t="shared" si="63"/>
        <v>100% CT Dossier Célène</v>
      </c>
      <c r="AF278" s="987">
        <v>1</v>
      </c>
      <c r="AG278" s="234" t="s">
        <v>57</v>
      </c>
      <c r="AH278" s="234" t="s">
        <v>273</v>
      </c>
      <c r="AI278" s="234"/>
      <c r="AJ278" s="235">
        <v>1</v>
      </c>
      <c r="AK278" s="44" t="s">
        <v>57</v>
      </c>
      <c r="AL278" s="44" t="s">
        <v>273</v>
      </c>
      <c r="AM278" s="44"/>
      <c r="AN278" s="258" t="s">
        <v>612</v>
      </c>
    </row>
    <row r="279" spans="1:246" ht="28.5" customHeight="1" x14ac:dyDescent="0.25">
      <c r="A279" s="202" t="s">
        <v>613</v>
      </c>
      <c r="B279" s="202" t="s">
        <v>614</v>
      </c>
      <c r="C279" s="203" t="s">
        <v>615</v>
      </c>
      <c r="D279" s="789"/>
      <c r="E279" s="790" t="s">
        <v>118</v>
      </c>
      <c r="F279" s="791"/>
      <c r="G279" s="812"/>
      <c r="H279" s="793"/>
      <c r="I279" s="792">
        <v>2</v>
      </c>
      <c r="J279" s="792">
        <v>2</v>
      </c>
      <c r="K279" s="794"/>
      <c r="L279" s="794"/>
      <c r="M279" s="795"/>
      <c r="N279" s="211"/>
      <c r="O279" s="211"/>
      <c r="P279" s="211"/>
      <c r="Q279" s="211"/>
      <c r="R279" s="211"/>
      <c r="S279" s="796"/>
      <c r="T279" s="213"/>
      <c r="U279" s="214"/>
      <c r="V279" s="797"/>
      <c r="W279" s="211"/>
      <c r="X279" s="211"/>
      <c r="Y279" s="211"/>
      <c r="Z279" s="211"/>
      <c r="AA279" s="211"/>
      <c r="AB279" s="211"/>
      <c r="AC279" s="796"/>
      <c r="AD279" s="213"/>
      <c r="AE279" s="214"/>
      <c r="AF279" s="797"/>
      <c r="AG279" s="211"/>
      <c r="AH279" s="211"/>
      <c r="AI279" s="211"/>
      <c r="AJ279" s="211"/>
      <c r="AK279" s="211"/>
      <c r="AL279" s="211"/>
      <c r="AM279" s="211"/>
      <c r="AN279" s="211"/>
      <c r="HK279" s="2"/>
      <c r="HL279" s="2"/>
      <c r="HM279" s="2"/>
      <c r="HN279" s="2"/>
      <c r="HO279" s="2"/>
      <c r="HP279" s="2"/>
      <c r="HQ279" s="2"/>
      <c r="HR279" s="2"/>
      <c r="HS279" s="2"/>
    </row>
    <row r="280" spans="1:246" ht="96" customHeight="1" x14ac:dyDescent="0.25">
      <c r="A280" s="997"/>
      <c r="B280" s="997" t="s">
        <v>616</v>
      </c>
      <c r="C280" s="221" t="s">
        <v>617</v>
      </c>
      <c r="D280" s="800" t="s">
        <v>618</v>
      </c>
      <c r="E280" s="136" t="s">
        <v>50</v>
      </c>
      <c r="F280" s="782" t="s">
        <v>123</v>
      </c>
      <c r="G280" s="814" t="s">
        <v>124</v>
      </c>
      <c r="H280" s="784"/>
      <c r="I280" s="227">
        <v>2</v>
      </c>
      <c r="J280" s="998">
        <v>2</v>
      </c>
      <c r="K280" s="227" t="s">
        <v>125</v>
      </c>
      <c r="L280" s="227">
        <v>12</v>
      </c>
      <c r="M280" s="998"/>
      <c r="N280" s="570"/>
      <c r="O280" s="570"/>
      <c r="P280" s="255">
        <v>18</v>
      </c>
      <c r="Q280" s="255"/>
      <c r="R280" s="255"/>
      <c r="S280" s="786"/>
      <c r="T280" s="231" t="str">
        <f>+$T$104</f>
        <v>100% CC dont DEVOIR MAISON</v>
      </c>
      <c r="U280" s="232" t="str">
        <f>+$U$104</f>
        <v>100% CT
DEVOIR MAISON</v>
      </c>
      <c r="V280" s="801">
        <v>1</v>
      </c>
      <c r="W280" s="291" t="s">
        <v>54</v>
      </c>
      <c r="X280" s="291" t="s">
        <v>140</v>
      </c>
      <c r="Y280" s="291" t="s">
        <v>203</v>
      </c>
      <c r="Z280" s="292">
        <v>1</v>
      </c>
      <c r="AA280" s="293" t="s">
        <v>57</v>
      </c>
      <c r="AB280" s="293" t="s">
        <v>55</v>
      </c>
      <c r="AC280" s="788" t="s">
        <v>82</v>
      </c>
      <c r="AD280" s="231" t="str">
        <f>+$AD$104</f>
        <v>100% CT oral à distance 15 min. Contacter enseignant au préalable par téléphone</v>
      </c>
      <c r="AE280" s="232" t="str">
        <f t="shared" ref="AE280:AE282" si="64">+AD280</f>
        <v>100% CT oral à distance 15 min. Contacter enseignant au préalable par téléphone</v>
      </c>
      <c r="AF280" s="801">
        <v>1</v>
      </c>
      <c r="AG280" s="291" t="s">
        <v>57</v>
      </c>
      <c r="AH280" s="291" t="s">
        <v>67</v>
      </c>
      <c r="AI280" s="291" t="s">
        <v>69</v>
      </c>
      <c r="AJ280" s="292">
        <v>1</v>
      </c>
      <c r="AK280" s="293" t="s">
        <v>57</v>
      </c>
      <c r="AL280" s="293" t="s">
        <v>67</v>
      </c>
      <c r="AM280" s="293" t="s">
        <v>69</v>
      </c>
      <c r="AN280" s="237" t="s">
        <v>129</v>
      </c>
    </row>
    <row r="281" spans="1:246" ht="96" customHeight="1" x14ac:dyDescent="0.25">
      <c r="A281" s="997"/>
      <c r="B281" s="997" t="s">
        <v>619</v>
      </c>
      <c r="C281" s="221" t="s">
        <v>620</v>
      </c>
      <c r="D281" s="800" t="s">
        <v>621</v>
      </c>
      <c r="E281" s="136" t="s">
        <v>50</v>
      </c>
      <c r="F281" s="782" t="s">
        <v>123</v>
      </c>
      <c r="G281" s="783" t="s">
        <v>51</v>
      </c>
      <c r="H281" s="784"/>
      <c r="I281" s="227">
        <v>2</v>
      </c>
      <c r="J281" s="998">
        <v>2</v>
      </c>
      <c r="K281" s="227" t="s">
        <v>133</v>
      </c>
      <c r="L281" s="227">
        <v>14</v>
      </c>
      <c r="M281" s="998"/>
      <c r="N281" s="570"/>
      <c r="O281" s="570"/>
      <c r="P281" s="255">
        <v>18</v>
      </c>
      <c r="Q281" s="255"/>
      <c r="R281" s="255"/>
      <c r="S281" s="786"/>
      <c r="T281" s="231" t="s">
        <v>1140</v>
      </c>
      <c r="U281" s="232" t="s">
        <v>1141</v>
      </c>
      <c r="V281" s="801">
        <v>1</v>
      </c>
      <c r="W281" s="291" t="s">
        <v>54</v>
      </c>
      <c r="X281" s="291" t="s">
        <v>140</v>
      </c>
      <c r="Y281" s="291" t="s">
        <v>203</v>
      </c>
      <c r="Z281" s="292">
        <v>1</v>
      </c>
      <c r="AA281" s="293" t="s">
        <v>57</v>
      </c>
      <c r="AB281" s="293" t="s">
        <v>55</v>
      </c>
      <c r="AC281" s="788" t="s">
        <v>82</v>
      </c>
      <c r="AD281" s="231" t="s">
        <v>1188</v>
      </c>
      <c r="AE281" s="232" t="str">
        <f t="shared" si="64"/>
        <v>100% CT Oral à distance</v>
      </c>
      <c r="AF281" s="801">
        <v>1</v>
      </c>
      <c r="AG281" s="291" t="s">
        <v>57</v>
      </c>
      <c r="AH281" s="291" t="s">
        <v>55</v>
      </c>
      <c r="AI281" s="291" t="s">
        <v>82</v>
      </c>
      <c r="AJ281" s="292">
        <v>1</v>
      </c>
      <c r="AK281" s="293" t="s">
        <v>57</v>
      </c>
      <c r="AL281" s="293" t="s">
        <v>55</v>
      </c>
      <c r="AM281" s="293" t="s">
        <v>82</v>
      </c>
      <c r="AN281" s="237" t="s">
        <v>135</v>
      </c>
    </row>
    <row r="282" spans="1:246" ht="50.25" customHeight="1" x14ac:dyDescent="0.25">
      <c r="A282" s="251"/>
      <c r="B282" s="251" t="s">
        <v>622</v>
      </c>
      <c r="C282" s="221" t="s">
        <v>623</v>
      </c>
      <c r="D282" s="781"/>
      <c r="E282" s="136" t="s">
        <v>50</v>
      </c>
      <c r="F282" s="782" t="s">
        <v>624</v>
      </c>
      <c r="G282" s="814" t="s">
        <v>51</v>
      </c>
      <c r="H282" s="784"/>
      <c r="I282" s="227">
        <v>2</v>
      </c>
      <c r="J282" s="998">
        <v>2</v>
      </c>
      <c r="K282" s="227" t="s">
        <v>391</v>
      </c>
      <c r="L282" s="227" t="str">
        <f>"09"</f>
        <v>09</v>
      </c>
      <c r="M282" s="998"/>
      <c r="N282" s="570"/>
      <c r="O282" s="570"/>
      <c r="P282" s="627">
        <v>15</v>
      </c>
      <c r="Q282" s="627"/>
      <c r="R282" s="627"/>
      <c r="S282" s="786"/>
      <c r="T282" s="231" t="s">
        <v>1189</v>
      </c>
      <c r="U282" s="232" t="s">
        <v>1168</v>
      </c>
      <c r="V282" s="801">
        <v>1</v>
      </c>
      <c r="W282" s="291" t="s">
        <v>54</v>
      </c>
      <c r="X282" s="291" t="s">
        <v>140</v>
      </c>
      <c r="Y282" s="291" t="s">
        <v>134</v>
      </c>
      <c r="Z282" s="292">
        <v>1</v>
      </c>
      <c r="AA282" s="293" t="s">
        <v>57</v>
      </c>
      <c r="AB282" s="293" t="s">
        <v>55</v>
      </c>
      <c r="AC282" s="788" t="s">
        <v>82</v>
      </c>
      <c r="AD282" s="231" t="s">
        <v>1168</v>
      </c>
      <c r="AE282" s="232" t="str">
        <f t="shared" si="64"/>
        <v>100% CT. DM</v>
      </c>
      <c r="AF282" s="801">
        <v>1</v>
      </c>
      <c r="AG282" s="291" t="s">
        <v>57</v>
      </c>
      <c r="AH282" s="291" t="s">
        <v>55</v>
      </c>
      <c r="AI282" s="291" t="s">
        <v>82</v>
      </c>
      <c r="AJ282" s="292">
        <v>1</v>
      </c>
      <c r="AK282" s="293" t="s">
        <v>57</v>
      </c>
      <c r="AL282" s="293" t="s">
        <v>55</v>
      </c>
      <c r="AM282" s="293" t="s">
        <v>82</v>
      </c>
      <c r="AN282" s="237"/>
    </row>
    <row r="283" spans="1:246" ht="30.75" customHeight="1" x14ac:dyDescent="0.25">
      <c r="A283" s="309" t="s">
        <v>625</v>
      </c>
      <c r="B283" s="309" t="s">
        <v>626</v>
      </c>
      <c r="C283" s="310" t="s">
        <v>627</v>
      </c>
      <c r="D283" s="999" t="s">
        <v>628</v>
      </c>
      <c r="E283" s="1000" t="s">
        <v>144</v>
      </c>
      <c r="F283" s="1000"/>
      <c r="G283" s="1001"/>
      <c r="H283" s="1002"/>
      <c r="I283" s="1003">
        <f>+I285+I286+I287</f>
        <v>6</v>
      </c>
      <c r="J283" s="1003">
        <f>+J285+J286+J287</f>
        <v>6</v>
      </c>
      <c r="K283" s="1004"/>
      <c r="L283" s="1004"/>
      <c r="M283" s="1005"/>
      <c r="N283" s="1006"/>
      <c r="O283" s="1006"/>
      <c r="P283" s="1006"/>
      <c r="Q283" s="1006"/>
      <c r="R283" s="1006"/>
      <c r="S283" s="1007"/>
      <c r="T283" s="317"/>
      <c r="U283" s="318"/>
      <c r="V283" s="772"/>
      <c r="W283" s="320"/>
      <c r="X283" s="773"/>
      <c r="Y283" s="774"/>
      <c r="Z283" s="773"/>
      <c r="AA283" s="773"/>
      <c r="AB283" s="773"/>
      <c r="AC283" s="775"/>
      <c r="AD283" s="324"/>
      <c r="AE283" s="325"/>
      <c r="AF283" s="774"/>
      <c r="AG283" s="773"/>
      <c r="AH283" s="773"/>
      <c r="AI283" s="773"/>
      <c r="AJ283" s="773"/>
      <c r="AK283" s="773"/>
      <c r="AL283" s="773"/>
      <c r="AM283" s="773"/>
      <c r="AN283" s="776"/>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row>
    <row r="284" spans="1:246" ht="27.75" customHeight="1" x14ac:dyDescent="0.25">
      <c r="A284" s="1008" t="s">
        <v>629</v>
      </c>
      <c r="B284" s="1008" t="s">
        <v>630</v>
      </c>
      <c r="C284" s="1009" t="s">
        <v>631</v>
      </c>
      <c r="D284" s="789"/>
      <c r="E284" s="790" t="s">
        <v>46</v>
      </c>
      <c r="F284" s="791"/>
      <c r="G284" s="812"/>
      <c r="H284" s="793"/>
      <c r="I284" s="792"/>
      <c r="J284" s="792"/>
      <c r="K284" s="794"/>
      <c r="L284" s="794"/>
      <c r="M284" s="795"/>
      <c r="N284" s="211"/>
      <c r="O284" s="211"/>
      <c r="P284" s="211"/>
      <c r="Q284" s="211"/>
      <c r="R284" s="211"/>
      <c r="S284" s="796"/>
      <c r="T284" s="213"/>
      <c r="U284" s="214"/>
      <c r="V284" s="797"/>
      <c r="W284" s="211"/>
      <c r="X284" s="211"/>
      <c r="Y284" s="211"/>
      <c r="Z284" s="211"/>
      <c r="AA284" s="211"/>
      <c r="AB284" s="211"/>
      <c r="AC284" s="796"/>
      <c r="AD284" s="213"/>
      <c r="AE284" s="214"/>
      <c r="AF284" s="797"/>
      <c r="AG284" s="211"/>
      <c r="AH284" s="211"/>
      <c r="AI284" s="211"/>
      <c r="AJ284" s="211"/>
      <c r="AK284" s="211"/>
      <c r="AL284" s="211"/>
      <c r="AM284" s="211"/>
      <c r="AN284" s="211"/>
      <c r="HK284" s="2"/>
      <c r="HL284" s="2"/>
      <c r="HM284" s="2"/>
      <c r="HN284" s="2"/>
      <c r="HO284" s="2"/>
      <c r="HP284" s="2"/>
      <c r="HQ284" s="2"/>
      <c r="HR284" s="2"/>
      <c r="HS284" s="2"/>
    </row>
    <row r="285" spans="1:246" ht="38.25" customHeight="1" x14ac:dyDescent="0.25">
      <c r="A285" s="220" t="s">
        <v>632</v>
      </c>
      <c r="B285" s="220" t="s">
        <v>633</v>
      </c>
      <c r="C285" s="272" t="s">
        <v>634</v>
      </c>
      <c r="D285" s="780" t="s">
        <v>635</v>
      </c>
      <c r="E285" s="1010" t="s">
        <v>149</v>
      </c>
      <c r="F285" s="1010" t="s">
        <v>636</v>
      </c>
      <c r="G285" s="783" t="s">
        <v>51</v>
      </c>
      <c r="H285" s="1011"/>
      <c r="I285" s="1010">
        <v>2</v>
      </c>
      <c r="J285" s="1012">
        <v>2</v>
      </c>
      <c r="K285" s="581" t="s">
        <v>637</v>
      </c>
      <c r="L285" s="581">
        <v>11</v>
      </c>
      <c r="M285" s="1013"/>
      <c r="N285" s="228"/>
      <c r="O285" s="228"/>
      <c r="P285" s="754">
        <v>0</v>
      </c>
      <c r="Q285" s="754">
        <v>18</v>
      </c>
      <c r="R285" s="229"/>
      <c r="S285" s="786"/>
      <c r="T285" s="231" t="s">
        <v>1229</v>
      </c>
      <c r="U285" s="232" t="s">
        <v>1235</v>
      </c>
      <c r="V285" s="1014">
        <v>1</v>
      </c>
      <c r="W285" s="331" t="s">
        <v>54</v>
      </c>
      <c r="X285" s="331" t="s">
        <v>140</v>
      </c>
      <c r="Y285" s="331" t="s">
        <v>638</v>
      </c>
      <c r="Z285" s="742">
        <v>1</v>
      </c>
      <c r="AA285" s="743" t="s">
        <v>57</v>
      </c>
      <c r="AB285" s="742" t="s">
        <v>273</v>
      </c>
      <c r="AC285" s="1015"/>
      <c r="AD285" s="231" t="s">
        <v>1235</v>
      </c>
      <c r="AE285" s="232" t="str">
        <f t="shared" ref="AE285:AE287" si="65">+AD285</f>
        <v>100% CT Dossier</v>
      </c>
      <c r="AF285" s="1014">
        <v>1</v>
      </c>
      <c r="AG285" s="1016" t="s">
        <v>57</v>
      </c>
      <c r="AH285" s="1016" t="s">
        <v>273</v>
      </c>
      <c r="AI285" s="291"/>
      <c r="AJ285" s="742">
        <v>1</v>
      </c>
      <c r="AK285" s="1017" t="s">
        <v>57</v>
      </c>
      <c r="AL285" s="1017" t="s">
        <v>273</v>
      </c>
      <c r="AM285" s="1017"/>
      <c r="AN285" s="640" t="s">
        <v>639</v>
      </c>
    </row>
    <row r="286" spans="1:246" ht="63.75" x14ac:dyDescent="0.25">
      <c r="A286" s="220"/>
      <c r="B286" s="220" t="s">
        <v>640</v>
      </c>
      <c r="C286" s="272" t="s">
        <v>641</v>
      </c>
      <c r="D286" s="780" t="s">
        <v>642</v>
      </c>
      <c r="E286" s="1010" t="s">
        <v>149</v>
      </c>
      <c r="F286" s="1010" t="s">
        <v>636</v>
      </c>
      <c r="G286" s="783" t="s">
        <v>51</v>
      </c>
      <c r="H286" s="1011"/>
      <c r="I286" s="1010">
        <v>2</v>
      </c>
      <c r="J286" s="1012">
        <v>2</v>
      </c>
      <c r="K286" s="581" t="s">
        <v>643</v>
      </c>
      <c r="L286" s="581">
        <v>11</v>
      </c>
      <c r="M286" s="1013"/>
      <c r="N286" s="228"/>
      <c r="O286" s="228"/>
      <c r="P286" s="754">
        <v>0</v>
      </c>
      <c r="Q286" s="754">
        <v>18</v>
      </c>
      <c r="R286" s="229"/>
      <c r="S286" s="786"/>
      <c r="T286" s="231" t="s">
        <v>1229</v>
      </c>
      <c r="U286" s="232" t="s">
        <v>1239</v>
      </c>
      <c r="V286" s="1014">
        <v>1</v>
      </c>
      <c r="W286" s="331" t="s">
        <v>54</v>
      </c>
      <c r="X286" s="331" t="s">
        <v>140</v>
      </c>
      <c r="Y286" s="331"/>
      <c r="Z286" s="742">
        <v>1</v>
      </c>
      <c r="AA286" s="743" t="s">
        <v>57</v>
      </c>
      <c r="AB286" s="742" t="s">
        <v>55</v>
      </c>
      <c r="AC286" s="1015" t="s">
        <v>260</v>
      </c>
      <c r="AD286" s="231" t="s">
        <v>1239</v>
      </c>
      <c r="AE286" s="232" t="str">
        <f t="shared" si="65"/>
        <v>100% CT écrit 3h Célène</v>
      </c>
      <c r="AF286" s="1014">
        <v>1</v>
      </c>
      <c r="AG286" s="1016" t="s">
        <v>57</v>
      </c>
      <c r="AH286" s="1016" t="s">
        <v>55</v>
      </c>
      <c r="AI286" s="291" t="s">
        <v>260</v>
      </c>
      <c r="AJ286" s="742">
        <v>1</v>
      </c>
      <c r="AK286" s="1017" t="s">
        <v>57</v>
      </c>
      <c r="AL286" s="1017" t="s">
        <v>55</v>
      </c>
      <c r="AM286" s="1017" t="s">
        <v>260</v>
      </c>
      <c r="AN286" s="640" t="s">
        <v>644</v>
      </c>
    </row>
    <row r="287" spans="1:246" ht="63.75" x14ac:dyDescent="0.25">
      <c r="A287" s="220"/>
      <c r="B287" s="220" t="s">
        <v>645</v>
      </c>
      <c r="C287" s="221" t="s">
        <v>646</v>
      </c>
      <c r="D287" s="780" t="s">
        <v>647</v>
      </c>
      <c r="E287" s="1010" t="s">
        <v>149</v>
      </c>
      <c r="F287" s="1010" t="s">
        <v>636</v>
      </c>
      <c r="G287" s="783" t="s">
        <v>51</v>
      </c>
      <c r="H287" s="1011"/>
      <c r="I287" s="1010">
        <v>2</v>
      </c>
      <c r="J287" s="1012">
        <v>2</v>
      </c>
      <c r="K287" s="581" t="s">
        <v>648</v>
      </c>
      <c r="L287" s="581">
        <v>11</v>
      </c>
      <c r="M287" s="1013"/>
      <c r="N287" s="228"/>
      <c r="O287" s="228"/>
      <c r="P287" s="229">
        <v>18</v>
      </c>
      <c r="Q287" s="229"/>
      <c r="R287" s="229"/>
      <c r="S287" s="786"/>
      <c r="T287" s="231" t="s">
        <v>1229</v>
      </c>
      <c r="U287" s="232" t="s">
        <v>1240</v>
      </c>
      <c r="V287" s="1014">
        <v>1</v>
      </c>
      <c r="W287" s="331" t="s">
        <v>54</v>
      </c>
      <c r="X287" s="331" t="s">
        <v>55</v>
      </c>
      <c r="Y287" s="331" t="s">
        <v>76</v>
      </c>
      <c r="Z287" s="742">
        <v>1</v>
      </c>
      <c r="AA287" s="743" t="s">
        <v>57</v>
      </c>
      <c r="AB287" s="742" t="s">
        <v>55</v>
      </c>
      <c r="AC287" s="1015" t="s">
        <v>76</v>
      </c>
      <c r="AD287" s="231" t="s">
        <v>1240</v>
      </c>
      <c r="AE287" s="232" t="str">
        <f t="shared" si="65"/>
        <v>100% CT écrit 1h30 Célène</v>
      </c>
      <c r="AF287" s="1014">
        <v>1</v>
      </c>
      <c r="AG287" s="1016" t="s">
        <v>57</v>
      </c>
      <c r="AH287" s="1016" t="s">
        <v>55</v>
      </c>
      <c r="AI287" s="291" t="s">
        <v>76</v>
      </c>
      <c r="AJ287" s="742">
        <v>1</v>
      </c>
      <c r="AK287" s="1017" t="s">
        <v>57</v>
      </c>
      <c r="AL287" s="1017" t="s">
        <v>55</v>
      </c>
      <c r="AM287" s="1017" t="s">
        <v>76</v>
      </c>
      <c r="AN287" s="640" t="s">
        <v>649</v>
      </c>
    </row>
    <row r="288" spans="1:246" ht="30.75" customHeight="1" x14ac:dyDescent="0.25">
      <c r="A288" s="309" t="s">
        <v>650</v>
      </c>
      <c r="B288" s="309" t="s">
        <v>651</v>
      </c>
      <c r="C288" s="310" t="s">
        <v>652</v>
      </c>
      <c r="D288" s="999" t="s">
        <v>653</v>
      </c>
      <c r="E288" s="1000" t="s">
        <v>144</v>
      </c>
      <c r="F288" s="1000"/>
      <c r="G288" s="1001"/>
      <c r="H288" s="1002"/>
      <c r="I288" s="1003">
        <f>+I290+I291</f>
        <v>6</v>
      </c>
      <c r="J288" s="1003">
        <f>+J290+J291</f>
        <v>6</v>
      </c>
      <c r="K288" s="1004"/>
      <c r="L288" s="1004"/>
      <c r="M288" s="1005"/>
      <c r="N288" s="1006"/>
      <c r="O288" s="1006"/>
      <c r="P288" s="1006"/>
      <c r="Q288" s="1006"/>
      <c r="R288" s="1006"/>
      <c r="S288" s="1007"/>
      <c r="T288" s="317"/>
      <c r="U288" s="318"/>
      <c r="V288" s="772"/>
      <c r="W288" s="320"/>
      <c r="X288" s="773"/>
      <c r="Y288" s="774"/>
      <c r="Z288" s="773"/>
      <c r="AA288" s="773"/>
      <c r="AB288" s="773"/>
      <c r="AC288" s="775"/>
      <c r="AD288" s="324"/>
      <c r="AE288" s="325"/>
      <c r="AF288" s="774"/>
      <c r="AG288" s="773"/>
      <c r="AH288" s="773"/>
      <c r="AI288" s="773"/>
      <c r="AJ288" s="773"/>
      <c r="AK288" s="773"/>
      <c r="AL288" s="773"/>
      <c r="AM288" s="773"/>
      <c r="AN288" s="776"/>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row>
    <row r="289" spans="1:246" ht="25.5" x14ac:dyDescent="0.25">
      <c r="A289" s="1008" t="s">
        <v>654</v>
      </c>
      <c r="B289" s="1008" t="s">
        <v>655</v>
      </c>
      <c r="C289" s="1009" t="s">
        <v>656</v>
      </c>
      <c r="D289" s="789"/>
      <c r="E289" s="790" t="s">
        <v>46</v>
      </c>
      <c r="F289" s="791"/>
      <c r="G289" s="812"/>
      <c r="H289" s="793"/>
      <c r="I289" s="792"/>
      <c r="J289" s="792"/>
      <c r="K289" s="794"/>
      <c r="L289" s="794"/>
      <c r="M289" s="795"/>
      <c r="N289" s="211"/>
      <c r="O289" s="211"/>
      <c r="P289" s="211"/>
      <c r="Q289" s="211"/>
      <c r="R289" s="211"/>
      <c r="S289" s="796"/>
      <c r="T289" s="213"/>
      <c r="U289" s="214"/>
      <c r="V289" s="797"/>
      <c r="W289" s="211"/>
      <c r="X289" s="211"/>
      <c r="Y289" s="211"/>
      <c r="Z289" s="211"/>
      <c r="AA289" s="211"/>
      <c r="AB289" s="211"/>
      <c r="AC289" s="796"/>
      <c r="AD289" s="213"/>
      <c r="AE289" s="214"/>
      <c r="AF289" s="797"/>
      <c r="AG289" s="211"/>
      <c r="AH289" s="211"/>
      <c r="AI289" s="211"/>
      <c r="AJ289" s="211"/>
      <c r="AK289" s="211"/>
      <c r="AL289" s="211"/>
      <c r="AM289" s="211"/>
      <c r="AN289" s="211"/>
      <c r="HK289" s="2"/>
      <c r="HL289" s="2"/>
      <c r="HM289" s="2"/>
      <c r="HN289" s="2"/>
      <c r="HO289" s="2"/>
      <c r="HP289" s="2"/>
      <c r="HQ289" s="2"/>
      <c r="HR289" s="2"/>
      <c r="HS289" s="2"/>
    </row>
    <row r="290" spans="1:246" ht="52.5" customHeight="1" x14ac:dyDescent="0.25">
      <c r="A290" s="220"/>
      <c r="B290" s="220" t="s">
        <v>657</v>
      </c>
      <c r="C290" s="221" t="s">
        <v>658</v>
      </c>
      <c r="D290" s="780" t="s">
        <v>659</v>
      </c>
      <c r="E290" s="1010" t="s">
        <v>149</v>
      </c>
      <c r="F290" s="1010" t="s">
        <v>660</v>
      </c>
      <c r="G290" s="783" t="s">
        <v>124</v>
      </c>
      <c r="H290" s="1011"/>
      <c r="I290" s="1010">
        <v>3</v>
      </c>
      <c r="J290" s="1012">
        <v>3</v>
      </c>
      <c r="K290" s="581" t="s">
        <v>661</v>
      </c>
      <c r="L290" s="581">
        <v>11</v>
      </c>
      <c r="M290" s="1013"/>
      <c r="N290" s="228">
        <v>10</v>
      </c>
      <c r="O290" s="228"/>
      <c r="P290" s="229">
        <v>10</v>
      </c>
      <c r="Q290" s="229"/>
      <c r="R290" s="229"/>
      <c r="S290" s="786"/>
      <c r="T290" s="231" t="s">
        <v>1272</v>
      </c>
      <c r="U290" s="232" t="s">
        <v>1273</v>
      </c>
      <c r="V290" s="1014">
        <v>1</v>
      </c>
      <c r="W290" s="331" t="s">
        <v>54</v>
      </c>
      <c r="X290" s="331" t="s">
        <v>140</v>
      </c>
      <c r="Y290" s="331" t="s">
        <v>82</v>
      </c>
      <c r="Z290" s="742">
        <v>1</v>
      </c>
      <c r="AA290" s="743" t="s">
        <v>57</v>
      </c>
      <c r="AB290" s="742" t="s">
        <v>67</v>
      </c>
      <c r="AC290" s="1015" t="s">
        <v>69</v>
      </c>
      <c r="AD290" s="334" t="s">
        <v>1275</v>
      </c>
      <c r="AE290" s="232" t="str">
        <f t="shared" ref="AE290:AE291" si="66">+AD290</f>
        <v>100% CT 1h écrit / 15 min oral + participation / pour l'écrit Celene et l'oral Teams</v>
      </c>
      <c r="AF290" s="1014">
        <v>1</v>
      </c>
      <c r="AG290" s="1016" t="s">
        <v>57</v>
      </c>
      <c r="AH290" s="1016" t="s">
        <v>67</v>
      </c>
      <c r="AI290" s="291" t="s">
        <v>69</v>
      </c>
      <c r="AJ290" s="742">
        <v>1</v>
      </c>
      <c r="AK290" s="1017" t="s">
        <v>57</v>
      </c>
      <c r="AL290" s="1017" t="s">
        <v>67</v>
      </c>
      <c r="AM290" s="1017" t="s">
        <v>69</v>
      </c>
      <c r="AN290" s="640" t="s">
        <v>662</v>
      </c>
    </row>
    <row r="291" spans="1:246" ht="52.5" customHeight="1" x14ac:dyDescent="0.25">
      <c r="A291" s="220"/>
      <c r="B291" s="259" t="s">
        <v>663</v>
      </c>
      <c r="C291" s="1018" t="s">
        <v>664</v>
      </c>
      <c r="D291" s="780" t="s">
        <v>665</v>
      </c>
      <c r="E291" s="1010" t="s">
        <v>149</v>
      </c>
      <c r="F291" s="1010" t="s">
        <v>660</v>
      </c>
      <c r="G291" s="783" t="s">
        <v>124</v>
      </c>
      <c r="H291" s="1011"/>
      <c r="I291" s="1010">
        <v>3</v>
      </c>
      <c r="J291" s="1012">
        <v>3</v>
      </c>
      <c r="K291" s="581" t="s">
        <v>171</v>
      </c>
      <c r="L291" s="581" t="str">
        <f>"06"</f>
        <v>06</v>
      </c>
      <c r="M291" s="1013"/>
      <c r="N291" s="228">
        <v>20</v>
      </c>
      <c r="O291" s="228"/>
      <c r="P291" s="229"/>
      <c r="Q291" s="229"/>
      <c r="R291" s="229"/>
      <c r="S291" s="786"/>
      <c r="T291" s="231" t="s">
        <v>1274</v>
      </c>
      <c r="U291" s="232" t="s">
        <v>1274</v>
      </c>
      <c r="V291" s="1014">
        <v>1</v>
      </c>
      <c r="W291" s="697" t="s">
        <v>57</v>
      </c>
      <c r="X291" s="331" t="s">
        <v>55</v>
      </c>
      <c r="Y291" s="331" t="s">
        <v>82</v>
      </c>
      <c r="Z291" s="742">
        <v>1</v>
      </c>
      <c r="AA291" s="743" t="s">
        <v>57</v>
      </c>
      <c r="AB291" s="742" t="s">
        <v>55</v>
      </c>
      <c r="AC291" s="1015" t="s">
        <v>82</v>
      </c>
      <c r="AD291" s="334" t="s">
        <v>1274</v>
      </c>
      <c r="AE291" s="232" t="str">
        <f t="shared" si="66"/>
        <v>CT 100 % QCM sur CELENE ou EVALBOX ou autre logiciel  1h</v>
      </c>
      <c r="AF291" s="1014">
        <v>1</v>
      </c>
      <c r="AG291" s="1016" t="s">
        <v>57</v>
      </c>
      <c r="AH291" s="1016" t="s">
        <v>55</v>
      </c>
      <c r="AI291" s="291" t="s">
        <v>82</v>
      </c>
      <c r="AJ291" s="742">
        <v>1</v>
      </c>
      <c r="AK291" s="1017" t="s">
        <v>57</v>
      </c>
      <c r="AL291" s="1017" t="s">
        <v>55</v>
      </c>
      <c r="AM291" s="1017" t="s">
        <v>82</v>
      </c>
      <c r="AN291" s="640" t="s">
        <v>666</v>
      </c>
    </row>
    <row r="292" spans="1:246" ht="30.75" customHeight="1" x14ac:dyDescent="0.25">
      <c r="A292" s="309" t="s">
        <v>667</v>
      </c>
      <c r="B292" s="309" t="s">
        <v>668</v>
      </c>
      <c r="C292" s="310" t="s">
        <v>669</v>
      </c>
      <c r="D292" s="999" t="s">
        <v>670</v>
      </c>
      <c r="E292" s="1000" t="s">
        <v>144</v>
      </c>
      <c r="F292" s="1000"/>
      <c r="G292" s="1001"/>
      <c r="H292" s="1002"/>
      <c r="I292" s="1003">
        <f>+I294+I295</f>
        <v>6</v>
      </c>
      <c r="J292" s="1003">
        <f>+J294+J295</f>
        <v>6</v>
      </c>
      <c r="K292" s="1004"/>
      <c r="L292" s="1004"/>
      <c r="M292" s="1005"/>
      <c r="N292" s="1006"/>
      <c r="O292" s="1006"/>
      <c r="P292" s="1006"/>
      <c r="Q292" s="1006"/>
      <c r="R292" s="1006"/>
      <c r="S292" s="1007"/>
      <c r="T292" s="317"/>
      <c r="U292" s="318"/>
      <c r="V292" s="772"/>
      <c r="W292" s="320"/>
      <c r="X292" s="773"/>
      <c r="Y292" s="774"/>
      <c r="Z292" s="773"/>
      <c r="AA292" s="773"/>
      <c r="AB292" s="773"/>
      <c r="AC292" s="775"/>
      <c r="AD292" s="324"/>
      <c r="AE292" s="325"/>
      <c r="AF292" s="774"/>
      <c r="AG292" s="773"/>
      <c r="AH292" s="773"/>
      <c r="AI292" s="773"/>
      <c r="AJ292" s="773"/>
      <c r="AK292" s="773"/>
      <c r="AL292" s="773"/>
      <c r="AM292" s="773"/>
      <c r="AN292" s="776"/>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row>
    <row r="293" spans="1:246" ht="21" customHeight="1" x14ac:dyDescent="0.25">
      <c r="A293" s="1008" t="s">
        <v>671</v>
      </c>
      <c r="B293" s="1008" t="s">
        <v>672</v>
      </c>
      <c r="C293" s="1009" t="s">
        <v>673</v>
      </c>
      <c r="D293" s="789"/>
      <c r="E293" s="790" t="s">
        <v>46</v>
      </c>
      <c r="F293" s="791"/>
      <c r="G293" s="789" t="s">
        <v>180</v>
      </c>
      <c r="H293" s="793"/>
      <c r="I293" s="792"/>
      <c r="J293" s="792"/>
      <c r="K293" s="794"/>
      <c r="L293" s="794"/>
      <c r="M293" s="795"/>
      <c r="N293" s="211"/>
      <c r="O293" s="211"/>
      <c r="P293" s="211"/>
      <c r="Q293" s="211"/>
      <c r="R293" s="211"/>
      <c r="S293" s="796"/>
      <c r="T293" s="213"/>
      <c r="U293" s="214"/>
      <c r="V293" s="797"/>
      <c r="W293" s="211"/>
      <c r="X293" s="211"/>
      <c r="Y293" s="211"/>
      <c r="Z293" s="211"/>
      <c r="AA293" s="211"/>
      <c r="AB293" s="211"/>
      <c r="AC293" s="796"/>
      <c r="AD293" s="213"/>
      <c r="AE293" s="214"/>
      <c r="AF293" s="797"/>
      <c r="AG293" s="211"/>
      <c r="AH293" s="211"/>
      <c r="AI293" s="211"/>
      <c r="AJ293" s="211"/>
      <c r="AK293" s="211"/>
      <c r="AL293" s="211"/>
      <c r="AM293" s="211"/>
      <c r="AN293" s="211"/>
      <c r="HK293" s="2"/>
      <c r="HL293" s="2"/>
      <c r="HM293" s="2"/>
      <c r="HN293" s="2"/>
      <c r="HO293" s="2"/>
      <c r="HP293" s="2"/>
      <c r="HQ293" s="2"/>
      <c r="HR293" s="2"/>
      <c r="HS293" s="2"/>
    </row>
    <row r="294" spans="1:246" ht="51" x14ac:dyDescent="0.25">
      <c r="A294" s="860"/>
      <c r="B294" s="860" t="s">
        <v>674</v>
      </c>
      <c r="C294" s="369" t="s">
        <v>675</v>
      </c>
      <c r="D294" s="800" t="s">
        <v>676</v>
      </c>
      <c r="E294" s="1010" t="s">
        <v>149</v>
      </c>
      <c r="F294" s="2664" t="s">
        <v>1322</v>
      </c>
      <c r="G294" s="814" t="s">
        <v>180</v>
      </c>
      <c r="H294" s="784"/>
      <c r="I294" s="227">
        <v>3</v>
      </c>
      <c r="J294" s="998">
        <v>3</v>
      </c>
      <c r="K294" s="227" t="s">
        <v>181</v>
      </c>
      <c r="L294" s="227" t="str">
        <f>"07"</f>
        <v>07</v>
      </c>
      <c r="M294" s="998"/>
      <c r="N294" s="570"/>
      <c r="O294" s="570"/>
      <c r="P294" s="255">
        <v>24</v>
      </c>
      <c r="Q294" s="255"/>
      <c r="R294" s="255"/>
      <c r="S294" s="786"/>
      <c r="T294" s="231" t="s">
        <v>1289</v>
      </c>
      <c r="U294" s="232" t="s">
        <v>1290</v>
      </c>
      <c r="V294" s="1014">
        <v>1</v>
      </c>
      <c r="W294" s="331" t="s">
        <v>54</v>
      </c>
      <c r="X294" s="697" t="s">
        <v>1294</v>
      </c>
      <c r="Y294" s="331"/>
      <c r="Z294" s="742">
        <v>1</v>
      </c>
      <c r="AA294" s="743" t="s">
        <v>57</v>
      </c>
      <c r="AB294" s="698" t="s">
        <v>127</v>
      </c>
      <c r="AC294" s="2645" t="s">
        <v>82</v>
      </c>
      <c r="AD294" s="231" t="s">
        <v>1295</v>
      </c>
      <c r="AE294" s="232" t="str">
        <f t="shared" ref="AE294" si="67">+AD294</f>
        <v>Ecrit 2h
- si hybridation : en présentiel
- si distanciel: via CELENE</v>
      </c>
      <c r="AF294" s="1014">
        <v>1</v>
      </c>
      <c r="AG294" s="1016" t="s">
        <v>57</v>
      </c>
      <c r="AH294" s="591" t="s">
        <v>55</v>
      </c>
      <c r="AI294" s="697" t="s">
        <v>82</v>
      </c>
      <c r="AJ294" s="742">
        <v>1</v>
      </c>
      <c r="AK294" s="1017" t="s">
        <v>57</v>
      </c>
      <c r="AL294" s="591" t="s">
        <v>55</v>
      </c>
      <c r="AM294" s="697" t="s">
        <v>82</v>
      </c>
      <c r="AN294" s="237" t="s">
        <v>678</v>
      </c>
    </row>
    <row r="295" spans="1:246" ht="31.5" customHeight="1" x14ac:dyDescent="0.25">
      <c r="A295" s="202" t="s">
        <v>679</v>
      </c>
      <c r="B295" s="202" t="s">
        <v>680</v>
      </c>
      <c r="C295" s="203" t="s">
        <v>681</v>
      </c>
      <c r="D295" s="789"/>
      <c r="E295" s="790" t="s">
        <v>118</v>
      </c>
      <c r="F295" s="791"/>
      <c r="G295" s="789" t="s">
        <v>180</v>
      </c>
      <c r="H295" s="793" t="s">
        <v>469</v>
      </c>
      <c r="I295" s="792">
        <v>3</v>
      </c>
      <c r="J295" s="792">
        <v>3</v>
      </c>
      <c r="K295" s="794"/>
      <c r="L295" s="794"/>
      <c r="M295" s="795"/>
      <c r="N295" s="211"/>
      <c r="O295" s="211"/>
      <c r="P295" s="211"/>
      <c r="Q295" s="211"/>
      <c r="R295" s="211"/>
      <c r="S295" s="796"/>
      <c r="T295" s="213"/>
      <c r="U295" s="214"/>
      <c r="V295" s="797"/>
      <c r="W295" s="211"/>
      <c r="X295" s="211"/>
      <c r="Y295" s="211"/>
      <c r="Z295" s="211"/>
      <c r="AA295" s="211"/>
      <c r="AB295" s="211"/>
      <c r="AC295" s="796"/>
      <c r="AD295" s="213"/>
      <c r="AE295" s="214"/>
      <c r="AF295" s="797"/>
      <c r="AG295" s="211"/>
      <c r="AH295" s="211"/>
      <c r="AI295" s="211"/>
      <c r="AJ295" s="211"/>
      <c r="AK295" s="211"/>
      <c r="AL295" s="211"/>
      <c r="AM295" s="211"/>
      <c r="AN295" s="211"/>
      <c r="HK295" s="2"/>
      <c r="HL295" s="2"/>
      <c r="HM295" s="2"/>
      <c r="HN295" s="2"/>
      <c r="HO295" s="2"/>
      <c r="HP295" s="2"/>
      <c r="HQ295" s="2"/>
      <c r="HR295" s="2"/>
      <c r="HS295" s="2"/>
    </row>
    <row r="296" spans="1:246" s="342" customFormat="1" ht="62.25" customHeight="1" x14ac:dyDescent="0.25">
      <c r="A296" s="220"/>
      <c r="B296" s="220" t="s">
        <v>682</v>
      </c>
      <c r="C296" s="221" t="s">
        <v>683</v>
      </c>
      <c r="D296" s="800" t="s">
        <v>684</v>
      </c>
      <c r="E296" s="1010" t="s">
        <v>149</v>
      </c>
      <c r="F296" s="2664" t="s">
        <v>1322</v>
      </c>
      <c r="G296" s="1010" t="s">
        <v>180</v>
      </c>
      <c r="H296" s="1011"/>
      <c r="I296" s="227">
        <v>3</v>
      </c>
      <c r="J296" s="998">
        <v>3</v>
      </c>
      <c r="K296" s="227" t="s">
        <v>685</v>
      </c>
      <c r="L296" s="227">
        <v>13</v>
      </c>
      <c r="M296" s="998"/>
      <c r="N296" s="228"/>
      <c r="O296" s="228"/>
      <c r="P296" s="229">
        <v>24</v>
      </c>
      <c r="Q296" s="229"/>
      <c r="R296" s="229"/>
      <c r="S296" s="1019"/>
      <c r="T296" s="231" t="s">
        <v>1291</v>
      </c>
      <c r="U296" s="232" t="s">
        <v>1292</v>
      </c>
      <c r="V296" s="1014">
        <v>1</v>
      </c>
      <c r="W296" s="1020" t="s">
        <v>54</v>
      </c>
      <c r="X296" s="1020"/>
      <c r="Y296" s="1020"/>
      <c r="Z296" s="1021">
        <v>1</v>
      </c>
      <c r="AA296" s="1022" t="s">
        <v>57</v>
      </c>
      <c r="AB296" s="1021" t="s">
        <v>128</v>
      </c>
      <c r="AC296" s="1023" t="s">
        <v>182</v>
      </c>
      <c r="AD296" s="231" t="s">
        <v>691</v>
      </c>
      <c r="AE296" s="232" t="str">
        <f t="shared" ref="AE296:AE297" si="68">+AD296</f>
        <v>Oral, 15-20 min</v>
      </c>
      <c r="AF296" s="1024">
        <v>1</v>
      </c>
      <c r="AG296" s="700" t="s">
        <v>57</v>
      </c>
      <c r="AH296" s="700" t="s">
        <v>128</v>
      </c>
      <c r="AI296" s="291" t="s">
        <v>182</v>
      </c>
      <c r="AJ296" s="1021">
        <v>1</v>
      </c>
      <c r="AK296" s="701" t="s">
        <v>57</v>
      </c>
      <c r="AL296" s="701" t="s">
        <v>128</v>
      </c>
      <c r="AM296" s="701" t="s">
        <v>182</v>
      </c>
      <c r="AN296" s="237" t="s">
        <v>686</v>
      </c>
      <c r="AO296" s="1025"/>
      <c r="AP296" s="340"/>
      <c r="AQ296" s="340"/>
      <c r="AR296" s="340"/>
      <c r="AS296" s="340"/>
      <c r="AT296" s="340"/>
      <c r="AU296" s="340"/>
      <c r="AV296" s="340"/>
      <c r="AW296" s="340"/>
      <c r="AX296" s="340"/>
      <c r="AY296" s="340"/>
      <c r="AZ296" s="340"/>
      <c r="BA296" s="340"/>
      <c r="BB296" s="340"/>
      <c r="BC296" s="340"/>
      <c r="BD296" s="340"/>
      <c r="BE296" s="340"/>
      <c r="BF296" s="340"/>
      <c r="BG296" s="340"/>
      <c r="BH296" s="340"/>
      <c r="BI296" s="340"/>
      <c r="BJ296" s="340"/>
      <c r="BK296" s="340"/>
      <c r="BL296" s="340"/>
      <c r="BM296" s="340"/>
      <c r="BN296" s="340"/>
      <c r="BO296" s="340"/>
      <c r="BP296" s="340"/>
      <c r="BQ296" s="340"/>
      <c r="BR296" s="340"/>
      <c r="BS296" s="340"/>
      <c r="BT296" s="340"/>
      <c r="BU296" s="340"/>
      <c r="BV296" s="340"/>
      <c r="BW296" s="340"/>
      <c r="BX296" s="340"/>
      <c r="BY296" s="340"/>
      <c r="BZ296" s="340"/>
      <c r="CA296" s="340"/>
      <c r="CB296" s="340"/>
      <c r="CC296" s="340"/>
      <c r="CD296" s="340"/>
      <c r="CE296" s="340"/>
      <c r="CF296" s="340"/>
      <c r="CG296" s="340"/>
      <c r="CH296" s="340"/>
      <c r="CI296" s="340"/>
      <c r="CJ296" s="340"/>
      <c r="CK296" s="340"/>
      <c r="CL296" s="340"/>
      <c r="CM296" s="340"/>
      <c r="CN296" s="340"/>
      <c r="CO296" s="340"/>
      <c r="CP296" s="340"/>
      <c r="CQ296" s="340"/>
      <c r="CR296" s="340"/>
      <c r="CS296" s="340"/>
      <c r="CT296" s="340"/>
      <c r="CU296" s="340"/>
      <c r="CV296" s="340"/>
      <c r="CW296" s="340"/>
      <c r="CX296" s="340"/>
      <c r="CY296" s="340"/>
      <c r="CZ296" s="340"/>
      <c r="DA296" s="340"/>
      <c r="DB296" s="340"/>
      <c r="DC296" s="340"/>
      <c r="DD296" s="340"/>
      <c r="DE296" s="340"/>
      <c r="DF296" s="340"/>
      <c r="DG296" s="340"/>
      <c r="DH296" s="340"/>
      <c r="DI296" s="340"/>
      <c r="DJ296" s="340"/>
      <c r="DK296" s="340"/>
      <c r="DL296" s="341"/>
      <c r="DM296" s="341"/>
      <c r="DN296" s="341"/>
      <c r="DO296" s="341"/>
      <c r="DP296" s="341"/>
      <c r="DQ296" s="341"/>
      <c r="DR296" s="341"/>
      <c r="DS296" s="341"/>
      <c r="DT296" s="341"/>
      <c r="DU296" s="341"/>
      <c r="DV296" s="341"/>
      <c r="DW296" s="341"/>
      <c r="DX296" s="341"/>
      <c r="DY296" s="341"/>
      <c r="DZ296" s="341"/>
      <c r="EA296" s="341"/>
      <c r="EB296" s="341"/>
      <c r="EC296" s="341"/>
      <c r="ED296" s="341"/>
      <c r="EE296" s="341"/>
      <c r="EF296" s="341"/>
      <c r="EG296" s="341"/>
      <c r="EH296" s="341"/>
      <c r="EI296" s="341"/>
      <c r="EJ296" s="341"/>
      <c r="EK296" s="341"/>
      <c r="EL296" s="341"/>
      <c r="EM296" s="341"/>
      <c r="EN296" s="341"/>
      <c r="EO296" s="341"/>
      <c r="EP296" s="341"/>
      <c r="EQ296" s="341"/>
      <c r="ER296" s="341"/>
      <c r="ES296" s="341"/>
      <c r="ET296" s="341"/>
      <c r="EU296" s="341"/>
      <c r="EV296" s="341"/>
      <c r="EW296" s="341"/>
      <c r="EX296" s="341"/>
      <c r="EY296" s="341"/>
      <c r="EZ296" s="341"/>
      <c r="FA296" s="341"/>
      <c r="FB296" s="341"/>
      <c r="FC296" s="341"/>
      <c r="FD296" s="341"/>
      <c r="FE296" s="341"/>
      <c r="FF296" s="341"/>
      <c r="FG296" s="341"/>
      <c r="FH296" s="341"/>
      <c r="FI296" s="341"/>
      <c r="FJ296" s="341"/>
      <c r="FK296" s="341"/>
      <c r="FL296" s="341"/>
      <c r="FM296" s="341"/>
      <c r="FN296" s="341"/>
      <c r="FO296" s="341"/>
      <c r="FP296" s="341"/>
      <c r="FQ296" s="341"/>
      <c r="FR296" s="341"/>
      <c r="FS296" s="341"/>
      <c r="FT296" s="341"/>
      <c r="FU296" s="341"/>
      <c r="FV296" s="341"/>
      <c r="FW296" s="341"/>
      <c r="FX296" s="341"/>
      <c r="FY296" s="341"/>
      <c r="FZ296" s="341"/>
      <c r="GA296" s="341"/>
      <c r="GB296" s="341"/>
      <c r="GC296" s="341"/>
      <c r="GD296" s="341"/>
      <c r="GE296" s="341"/>
      <c r="GF296" s="341"/>
      <c r="GG296" s="341"/>
      <c r="GH296" s="341"/>
      <c r="GI296" s="341"/>
      <c r="GJ296" s="341"/>
      <c r="GK296" s="341"/>
      <c r="GL296" s="341"/>
      <c r="GM296" s="341"/>
      <c r="GN296" s="341"/>
      <c r="GO296" s="341"/>
      <c r="GP296" s="341"/>
      <c r="GQ296" s="341"/>
      <c r="GR296" s="341"/>
      <c r="GS296" s="341"/>
      <c r="GT296" s="341"/>
      <c r="GU296" s="341"/>
      <c r="GV296" s="341"/>
      <c r="GW296" s="341"/>
      <c r="GX296" s="341"/>
      <c r="GY296" s="341"/>
      <c r="GZ296" s="341"/>
      <c r="HA296" s="341"/>
      <c r="HB296" s="341"/>
      <c r="HC296" s="341"/>
      <c r="HD296" s="341"/>
      <c r="HE296" s="341"/>
      <c r="HF296" s="341"/>
      <c r="HG296" s="341"/>
      <c r="HH296" s="341"/>
      <c r="HI296" s="341"/>
      <c r="HJ296" s="341"/>
    </row>
    <row r="297" spans="1:246" s="342" customFormat="1" ht="62.25" customHeight="1" x14ac:dyDescent="0.25">
      <c r="A297" s="220"/>
      <c r="B297" s="220" t="s">
        <v>687</v>
      </c>
      <c r="C297" s="221" t="s">
        <v>688</v>
      </c>
      <c r="D297" s="800" t="s">
        <v>689</v>
      </c>
      <c r="E297" s="1010" t="s">
        <v>149</v>
      </c>
      <c r="F297" s="2664" t="s">
        <v>1322</v>
      </c>
      <c r="G297" s="1010" t="s">
        <v>180</v>
      </c>
      <c r="H297" s="1011"/>
      <c r="I297" s="227">
        <v>3</v>
      </c>
      <c r="J297" s="998">
        <v>3</v>
      </c>
      <c r="K297" s="227" t="s">
        <v>690</v>
      </c>
      <c r="L297" s="227">
        <v>13</v>
      </c>
      <c r="M297" s="998"/>
      <c r="N297" s="228"/>
      <c r="O297" s="228"/>
      <c r="P297" s="229">
        <v>24</v>
      </c>
      <c r="Q297" s="229"/>
      <c r="R297" s="229"/>
      <c r="S297" s="1019"/>
      <c r="T297" s="231" t="s">
        <v>1229</v>
      </c>
      <c r="U297" s="232" t="s">
        <v>1293</v>
      </c>
      <c r="V297" s="1014">
        <v>1</v>
      </c>
      <c r="W297" s="1020" t="s">
        <v>54</v>
      </c>
      <c r="X297" s="1020"/>
      <c r="Y297" s="1020"/>
      <c r="Z297" s="1021">
        <v>1</v>
      </c>
      <c r="AA297" s="1022" t="s">
        <v>57</v>
      </c>
      <c r="AB297" s="1021" t="s">
        <v>128</v>
      </c>
      <c r="AC297" s="1023" t="s">
        <v>182</v>
      </c>
      <c r="AD297" s="231" t="s">
        <v>691</v>
      </c>
      <c r="AE297" s="232" t="str">
        <f t="shared" si="68"/>
        <v>Oral, 15-20 min</v>
      </c>
      <c r="AF297" s="1024">
        <v>1</v>
      </c>
      <c r="AG297" s="700" t="s">
        <v>57</v>
      </c>
      <c r="AH297" s="700" t="s">
        <v>128</v>
      </c>
      <c r="AI297" s="291" t="s">
        <v>182</v>
      </c>
      <c r="AJ297" s="1021">
        <v>1</v>
      </c>
      <c r="AK297" s="701" t="s">
        <v>57</v>
      </c>
      <c r="AL297" s="701" t="s">
        <v>128</v>
      </c>
      <c r="AM297" s="701" t="s">
        <v>182</v>
      </c>
      <c r="AN297" s="237" t="s">
        <v>686</v>
      </c>
      <c r="AO297" s="1025"/>
      <c r="AP297" s="340"/>
      <c r="AQ297" s="340"/>
      <c r="AR297" s="340"/>
      <c r="AS297" s="340"/>
      <c r="AT297" s="340"/>
      <c r="AU297" s="340"/>
      <c r="AV297" s="340"/>
      <c r="AW297" s="340"/>
      <c r="AX297" s="340"/>
      <c r="AY297" s="340"/>
      <c r="AZ297" s="340"/>
      <c r="BA297" s="340"/>
      <c r="BB297" s="340"/>
      <c r="BC297" s="340"/>
      <c r="BD297" s="340"/>
      <c r="BE297" s="340"/>
      <c r="BF297" s="340"/>
      <c r="BG297" s="340"/>
      <c r="BH297" s="340"/>
      <c r="BI297" s="340"/>
      <c r="BJ297" s="340"/>
      <c r="BK297" s="340"/>
      <c r="BL297" s="340"/>
      <c r="BM297" s="340"/>
      <c r="BN297" s="340"/>
      <c r="BO297" s="340"/>
      <c r="BP297" s="340"/>
      <c r="BQ297" s="340"/>
      <c r="BR297" s="340"/>
      <c r="BS297" s="340"/>
      <c r="BT297" s="340"/>
      <c r="BU297" s="340"/>
      <c r="BV297" s="340"/>
      <c r="BW297" s="340"/>
      <c r="BX297" s="340"/>
      <c r="BY297" s="340"/>
      <c r="BZ297" s="340"/>
      <c r="CA297" s="340"/>
      <c r="CB297" s="340"/>
      <c r="CC297" s="340"/>
      <c r="CD297" s="340"/>
      <c r="CE297" s="340"/>
      <c r="CF297" s="340"/>
      <c r="CG297" s="340"/>
      <c r="CH297" s="340"/>
      <c r="CI297" s="340"/>
      <c r="CJ297" s="340"/>
      <c r="CK297" s="340"/>
      <c r="CL297" s="340"/>
      <c r="CM297" s="340"/>
      <c r="CN297" s="340"/>
      <c r="CO297" s="340"/>
      <c r="CP297" s="340"/>
      <c r="CQ297" s="340"/>
      <c r="CR297" s="340"/>
      <c r="CS297" s="340"/>
      <c r="CT297" s="340"/>
      <c r="CU297" s="340"/>
      <c r="CV297" s="340"/>
      <c r="CW297" s="340"/>
      <c r="CX297" s="340"/>
      <c r="CY297" s="340"/>
      <c r="CZ297" s="340"/>
      <c r="DA297" s="340"/>
      <c r="DB297" s="340"/>
      <c r="DC297" s="340"/>
      <c r="DD297" s="340"/>
      <c r="DE297" s="340"/>
      <c r="DF297" s="340"/>
      <c r="DG297" s="340"/>
      <c r="DH297" s="340"/>
      <c r="DI297" s="340"/>
      <c r="DJ297" s="340"/>
      <c r="DK297" s="340"/>
      <c r="DL297" s="341"/>
      <c r="DM297" s="341"/>
      <c r="DN297" s="341"/>
      <c r="DO297" s="341"/>
      <c r="DP297" s="341"/>
      <c r="DQ297" s="341"/>
      <c r="DR297" s="341"/>
      <c r="DS297" s="341"/>
      <c r="DT297" s="341"/>
      <c r="DU297" s="341"/>
      <c r="DV297" s="341"/>
      <c r="DW297" s="341"/>
      <c r="DX297" s="341"/>
      <c r="DY297" s="341"/>
      <c r="DZ297" s="341"/>
      <c r="EA297" s="341"/>
      <c r="EB297" s="341"/>
      <c r="EC297" s="341"/>
      <c r="ED297" s="341"/>
      <c r="EE297" s="341"/>
      <c r="EF297" s="341"/>
      <c r="EG297" s="341"/>
      <c r="EH297" s="341"/>
      <c r="EI297" s="341"/>
      <c r="EJ297" s="341"/>
      <c r="EK297" s="341"/>
      <c r="EL297" s="341"/>
      <c r="EM297" s="341"/>
      <c r="EN297" s="341"/>
      <c r="EO297" s="341"/>
      <c r="EP297" s="341"/>
      <c r="EQ297" s="341"/>
      <c r="ER297" s="341"/>
      <c r="ES297" s="341"/>
      <c r="ET297" s="341"/>
      <c r="EU297" s="341"/>
      <c r="EV297" s="341"/>
      <c r="EW297" s="341"/>
      <c r="EX297" s="341"/>
      <c r="EY297" s="341"/>
      <c r="EZ297" s="341"/>
      <c r="FA297" s="341"/>
      <c r="FB297" s="341"/>
      <c r="FC297" s="341"/>
      <c r="FD297" s="341"/>
      <c r="FE297" s="341"/>
      <c r="FF297" s="341"/>
      <c r="FG297" s="341"/>
      <c r="FH297" s="341"/>
      <c r="FI297" s="341"/>
      <c r="FJ297" s="341"/>
      <c r="FK297" s="341"/>
      <c r="FL297" s="341"/>
      <c r="FM297" s="341"/>
      <c r="FN297" s="341"/>
      <c r="FO297" s="341"/>
      <c r="FP297" s="341"/>
      <c r="FQ297" s="341"/>
      <c r="FR297" s="341"/>
      <c r="FS297" s="341"/>
      <c r="FT297" s="341"/>
      <c r="FU297" s="341"/>
      <c r="FV297" s="341"/>
      <c r="FW297" s="341"/>
      <c r="FX297" s="341"/>
      <c r="FY297" s="341"/>
      <c r="FZ297" s="341"/>
      <c r="GA297" s="341"/>
      <c r="GB297" s="341"/>
      <c r="GC297" s="341"/>
      <c r="GD297" s="341"/>
      <c r="GE297" s="341"/>
      <c r="GF297" s="341"/>
      <c r="GG297" s="341"/>
      <c r="GH297" s="341"/>
      <c r="GI297" s="341"/>
      <c r="GJ297" s="341"/>
      <c r="GK297" s="341"/>
      <c r="GL297" s="341"/>
      <c r="GM297" s="341"/>
      <c r="GN297" s="341"/>
      <c r="GO297" s="341"/>
      <c r="GP297" s="341"/>
      <c r="GQ297" s="341"/>
      <c r="GR297" s="341"/>
      <c r="GS297" s="341"/>
      <c r="GT297" s="341"/>
      <c r="GU297" s="341"/>
      <c r="GV297" s="341"/>
      <c r="GW297" s="341"/>
      <c r="GX297" s="341"/>
      <c r="GY297" s="341"/>
      <c r="GZ297" s="341"/>
      <c r="HA297" s="341"/>
      <c r="HB297" s="341"/>
      <c r="HC297" s="341"/>
      <c r="HD297" s="341"/>
      <c r="HE297" s="341"/>
      <c r="HF297" s="341"/>
      <c r="HG297" s="341"/>
      <c r="HH297" s="341"/>
      <c r="HI297" s="341"/>
      <c r="HJ297" s="341"/>
    </row>
    <row r="298" spans="1:246" ht="30.75" customHeight="1" x14ac:dyDescent="0.25">
      <c r="A298" s="309" t="s">
        <v>692</v>
      </c>
      <c r="B298" s="309" t="s">
        <v>693</v>
      </c>
      <c r="C298" s="310" t="s">
        <v>694</v>
      </c>
      <c r="D298" s="999" t="s">
        <v>695</v>
      </c>
      <c r="E298" s="1000" t="s">
        <v>144</v>
      </c>
      <c r="F298" s="1000"/>
      <c r="G298" s="1001"/>
      <c r="H298" s="1002"/>
      <c r="I298" s="1003">
        <f>+I300+I301</f>
        <v>6</v>
      </c>
      <c r="J298" s="1003">
        <f>+J300+J301</f>
        <v>6</v>
      </c>
      <c r="K298" s="1004"/>
      <c r="L298" s="1004"/>
      <c r="M298" s="1005"/>
      <c r="N298" s="1006"/>
      <c r="O298" s="1006"/>
      <c r="P298" s="1006"/>
      <c r="Q298" s="1006"/>
      <c r="R298" s="1006"/>
      <c r="S298" s="1007"/>
      <c r="T298" s="317"/>
      <c r="U298" s="318"/>
      <c r="V298" s="1026"/>
      <c r="W298" s="320"/>
      <c r="X298" s="1027"/>
      <c r="Y298" s="1028"/>
      <c r="Z298" s="1027"/>
      <c r="AA298" s="1027"/>
      <c r="AB298" s="1027"/>
      <c r="AC298" s="1029"/>
      <c r="AD298" s="324"/>
      <c r="AE298" s="325"/>
      <c r="AF298" s="1028"/>
      <c r="AG298" s="1027"/>
      <c r="AH298" s="1027"/>
      <c r="AI298" s="1027"/>
      <c r="AJ298" s="1027"/>
      <c r="AK298" s="1027"/>
      <c r="AL298" s="1027"/>
      <c r="AM298" s="1027"/>
      <c r="AN298" s="1030"/>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row>
    <row r="299" spans="1:246" ht="30.75" customHeight="1" x14ac:dyDescent="0.25">
      <c r="A299" s="1031" t="s">
        <v>696</v>
      </c>
      <c r="B299" s="1031" t="s">
        <v>697</v>
      </c>
      <c r="C299" s="1032" t="s">
        <v>698</v>
      </c>
      <c r="D299" s="1033"/>
      <c r="E299" s="1034" t="s">
        <v>46</v>
      </c>
      <c r="F299" s="1035"/>
      <c r="G299" s="1036"/>
      <c r="H299" s="1037"/>
      <c r="I299" s="1038"/>
      <c r="J299" s="1038"/>
      <c r="K299" s="1039"/>
      <c r="L299" s="1039"/>
      <c r="M299" s="1040"/>
      <c r="N299" s="211"/>
      <c r="O299" s="211"/>
      <c r="P299" s="211"/>
      <c r="Q299" s="211"/>
      <c r="R299" s="211"/>
      <c r="S299" s="1041"/>
      <c r="T299" s="213"/>
      <c r="U299" s="214"/>
      <c r="V299" s="1042"/>
      <c r="W299" s="211"/>
      <c r="X299" s="211"/>
      <c r="Y299" s="211"/>
      <c r="Z299" s="211"/>
      <c r="AA299" s="211"/>
      <c r="AB299" s="211"/>
      <c r="AC299" s="1041"/>
      <c r="AD299" s="213"/>
      <c r="AE299" s="214"/>
      <c r="AF299" s="1042"/>
      <c r="AG299" s="211"/>
      <c r="AH299" s="211"/>
      <c r="AI299" s="211"/>
      <c r="AJ299" s="211"/>
      <c r="AK299" s="211"/>
      <c r="AL299" s="211"/>
      <c r="AM299" s="211"/>
      <c r="AN299" s="211"/>
      <c r="HK299" s="2"/>
      <c r="HL299" s="2"/>
      <c r="HM299" s="2"/>
      <c r="HN299" s="2"/>
      <c r="HO299" s="2"/>
      <c r="HP299" s="2"/>
      <c r="HQ299" s="2"/>
      <c r="HR299" s="2"/>
      <c r="HS299" s="2"/>
    </row>
    <row r="300" spans="1:246" ht="114.75" x14ac:dyDescent="0.25">
      <c r="A300" s="220" t="s">
        <v>632</v>
      </c>
      <c r="B300" s="220" t="s">
        <v>699</v>
      </c>
      <c r="C300" s="221" t="s">
        <v>700</v>
      </c>
      <c r="D300" s="1043" t="s">
        <v>701</v>
      </c>
      <c r="E300" s="1044" t="s">
        <v>149</v>
      </c>
      <c r="F300" s="1044" t="s">
        <v>702</v>
      </c>
      <c r="G300" s="1045" t="s">
        <v>51</v>
      </c>
      <c r="H300" s="1046"/>
      <c r="I300" s="1044" t="s">
        <v>74</v>
      </c>
      <c r="J300" s="1047" t="s">
        <v>74</v>
      </c>
      <c r="K300" s="245" t="s">
        <v>190</v>
      </c>
      <c r="L300" s="581" t="s">
        <v>110</v>
      </c>
      <c r="M300" s="1048"/>
      <c r="N300" s="228"/>
      <c r="O300" s="228"/>
      <c r="P300" s="754">
        <v>0</v>
      </c>
      <c r="Q300" s="754">
        <v>24</v>
      </c>
      <c r="R300" s="229"/>
      <c r="S300" s="1049"/>
      <c r="T300" s="231" t="s">
        <v>1229</v>
      </c>
      <c r="U300" s="232" t="s">
        <v>1252</v>
      </c>
      <c r="V300" s="1050">
        <v>1</v>
      </c>
      <c r="W300" s="331" t="s">
        <v>54</v>
      </c>
      <c r="X300" s="331" t="s">
        <v>55</v>
      </c>
      <c r="Y300" s="331" t="s">
        <v>82</v>
      </c>
      <c r="Z300" s="742">
        <v>1</v>
      </c>
      <c r="AA300" s="743" t="s">
        <v>57</v>
      </c>
      <c r="AB300" s="742" t="s">
        <v>67</v>
      </c>
      <c r="AC300" s="1051" t="s">
        <v>237</v>
      </c>
      <c r="AD300" s="231" t="s">
        <v>1252</v>
      </c>
      <c r="AE300" s="232" t="str">
        <f t="shared" ref="AE300:AE301" si="69">+AD300</f>
        <v>100% CT Oral / 20mn / Teams</v>
      </c>
      <c r="AF300" s="1050">
        <v>1</v>
      </c>
      <c r="AG300" s="1016" t="s">
        <v>57</v>
      </c>
      <c r="AH300" s="1016" t="s">
        <v>67</v>
      </c>
      <c r="AI300" s="291" t="s">
        <v>237</v>
      </c>
      <c r="AJ300" s="742">
        <v>1</v>
      </c>
      <c r="AK300" s="1017" t="s">
        <v>57</v>
      </c>
      <c r="AL300" s="1017" t="s">
        <v>67</v>
      </c>
      <c r="AM300" s="1017" t="s">
        <v>237</v>
      </c>
      <c r="AN300" s="640" t="s">
        <v>703</v>
      </c>
    </row>
    <row r="301" spans="1:246" ht="38.25" x14ac:dyDescent="0.25">
      <c r="A301" s="220"/>
      <c r="B301" s="220" t="s">
        <v>704</v>
      </c>
      <c r="C301" s="1052" t="s">
        <v>705</v>
      </c>
      <c r="D301" s="1043" t="s">
        <v>706</v>
      </c>
      <c r="E301" s="1044" t="s">
        <v>149</v>
      </c>
      <c r="F301" s="1044" t="s">
        <v>702</v>
      </c>
      <c r="G301" s="1045" t="s">
        <v>51</v>
      </c>
      <c r="H301" s="1046"/>
      <c r="I301" s="1044" t="s">
        <v>74</v>
      </c>
      <c r="J301" s="1047" t="s">
        <v>74</v>
      </c>
      <c r="K301" s="581" t="s">
        <v>195</v>
      </c>
      <c r="L301" s="581" t="s">
        <v>110</v>
      </c>
      <c r="M301" s="1048"/>
      <c r="N301" s="228"/>
      <c r="O301" s="228"/>
      <c r="P301" s="754">
        <v>0</v>
      </c>
      <c r="Q301" s="754">
        <v>18</v>
      </c>
      <c r="R301" s="229"/>
      <c r="S301" s="1049"/>
      <c r="T301" s="231" t="s">
        <v>1229</v>
      </c>
      <c r="U301" s="232" t="s">
        <v>1237</v>
      </c>
      <c r="V301" s="1050">
        <v>1</v>
      </c>
      <c r="W301" s="331" t="s">
        <v>54</v>
      </c>
      <c r="X301" s="331" t="s">
        <v>55</v>
      </c>
      <c r="Y301" s="331" t="s">
        <v>76</v>
      </c>
      <c r="Z301" s="742">
        <v>1</v>
      </c>
      <c r="AA301" s="743" t="s">
        <v>57</v>
      </c>
      <c r="AB301" s="742" t="s">
        <v>55</v>
      </c>
      <c r="AC301" s="1051" t="s">
        <v>76</v>
      </c>
      <c r="AD301" s="231" t="s">
        <v>1232</v>
      </c>
      <c r="AE301" s="232" t="str">
        <f t="shared" si="69"/>
        <v>100% CT 3h Célène</v>
      </c>
      <c r="AF301" s="1050">
        <v>1</v>
      </c>
      <c r="AG301" s="1016" t="s">
        <v>57</v>
      </c>
      <c r="AH301" s="1016" t="s">
        <v>55</v>
      </c>
      <c r="AI301" s="291" t="s">
        <v>76</v>
      </c>
      <c r="AJ301" s="742">
        <v>1</v>
      </c>
      <c r="AK301" s="1017" t="s">
        <v>57</v>
      </c>
      <c r="AL301" s="1017" t="s">
        <v>55</v>
      </c>
      <c r="AM301" s="1017" t="s">
        <v>76</v>
      </c>
      <c r="AN301" s="640" t="s">
        <v>707</v>
      </c>
    </row>
    <row r="302" spans="1:246" ht="30.75" customHeight="1" x14ac:dyDescent="0.25">
      <c r="A302" s="309" t="s">
        <v>708</v>
      </c>
      <c r="B302" s="309" t="s">
        <v>709</v>
      </c>
      <c r="C302" s="310" t="s">
        <v>710</v>
      </c>
      <c r="D302" s="1053"/>
      <c r="E302" s="1054" t="s">
        <v>144</v>
      </c>
      <c r="F302" s="1054"/>
      <c r="G302" s="1055"/>
      <c r="H302" s="1056"/>
      <c r="I302" s="1057">
        <f>+I304+I305</f>
        <v>6</v>
      </c>
      <c r="J302" s="1057">
        <f>+J304+J305</f>
        <v>6</v>
      </c>
      <c r="K302" s="1058"/>
      <c r="L302" s="1058"/>
      <c r="M302" s="1059"/>
      <c r="N302" s="1060"/>
      <c r="O302" s="1060"/>
      <c r="P302" s="1060"/>
      <c r="Q302" s="1060"/>
      <c r="R302" s="1060"/>
      <c r="S302" s="1061"/>
      <c r="T302" s="317"/>
      <c r="U302" s="318"/>
      <c r="V302" s="1026"/>
      <c r="W302" s="320"/>
      <c r="X302" s="1027"/>
      <c r="Y302" s="1062"/>
      <c r="Z302" s="1063"/>
      <c r="AA302" s="1063"/>
      <c r="AB302" s="1063"/>
      <c r="AC302" s="1064"/>
      <c r="AD302" s="324"/>
      <c r="AE302" s="325"/>
      <c r="AF302" s="1062"/>
      <c r="AG302" s="1027"/>
      <c r="AH302" s="1027"/>
      <c r="AI302" s="1027"/>
      <c r="AJ302" s="1027"/>
      <c r="AK302" s="1027"/>
      <c r="AL302" s="1027"/>
      <c r="AM302" s="1027"/>
      <c r="AN302" s="1065"/>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row>
    <row r="303" spans="1:246" ht="25.5" x14ac:dyDescent="0.25">
      <c r="A303" s="1066" t="s">
        <v>711</v>
      </c>
      <c r="B303" s="1066" t="s">
        <v>712</v>
      </c>
      <c r="C303" s="1067" t="s">
        <v>713</v>
      </c>
      <c r="D303" s="1068"/>
      <c r="E303" s="1069" t="s">
        <v>46</v>
      </c>
      <c r="F303" s="1070"/>
      <c r="G303" s="1071"/>
      <c r="H303" s="1072"/>
      <c r="I303" s="1073"/>
      <c r="J303" s="1073"/>
      <c r="K303" s="1074"/>
      <c r="L303" s="1074"/>
      <c r="M303" s="1075"/>
      <c r="N303" s="211"/>
      <c r="O303" s="211"/>
      <c r="P303" s="211"/>
      <c r="Q303" s="211"/>
      <c r="R303" s="211"/>
      <c r="S303" s="1041"/>
      <c r="T303" s="213"/>
      <c r="U303" s="214"/>
      <c r="V303" s="1042"/>
      <c r="W303" s="211"/>
      <c r="X303" s="211"/>
      <c r="Y303" s="211"/>
      <c r="Z303" s="211"/>
      <c r="AA303" s="211"/>
      <c r="AB303" s="211"/>
      <c r="AC303" s="1041"/>
      <c r="AD303" s="213"/>
      <c r="AE303" s="214"/>
      <c r="AF303" s="1042"/>
      <c r="AG303" s="211"/>
      <c r="AH303" s="211"/>
      <c r="AI303" s="211"/>
      <c r="AJ303" s="211"/>
      <c r="AK303" s="211"/>
      <c r="AL303" s="211"/>
      <c r="AM303" s="211"/>
      <c r="AN303" s="211"/>
      <c r="HK303" s="2"/>
      <c r="HL303" s="2"/>
      <c r="HM303" s="2"/>
      <c r="HN303" s="2"/>
      <c r="HO303" s="2"/>
      <c r="HP303" s="2"/>
      <c r="HQ303" s="2"/>
      <c r="HR303" s="2"/>
      <c r="HS303" s="2"/>
    </row>
    <row r="304" spans="1:246" ht="63.75" x14ac:dyDescent="0.25">
      <c r="A304" s="860"/>
      <c r="B304" s="860" t="s">
        <v>714</v>
      </c>
      <c r="C304" s="847" t="s">
        <v>715</v>
      </c>
      <c r="D304" s="1076"/>
      <c r="E304" s="1077"/>
      <c r="F304" s="1078" t="s">
        <v>716</v>
      </c>
      <c r="G304" s="1079" t="s">
        <v>51</v>
      </c>
      <c r="H304" s="1080"/>
      <c r="I304" s="1077">
        <v>3</v>
      </c>
      <c r="J304" s="1081">
        <v>3</v>
      </c>
      <c r="K304" s="570" t="s">
        <v>190</v>
      </c>
      <c r="L304" s="570">
        <v>11</v>
      </c>
      <c r="M304" s="1049"/>
      <c r="N304" s="570"/>
      <c r="O304" s="570"/>
      <c r="P304" s="754">
        <v>0</v>
      </c>
      <c r="Q304" s="754">
        <v>18</v>
      </c>
      <c r="R304" s="229"/>
      <c r="S304" s="1049"/>
      <c r="T304" s="231" t="s">
        <v>1229</v>
      </c>
      <c r="U304" s="232" t="s">
        <v>1237</v>
      </c>
      <c r="V304" s="1050">
        <v>1</v>
      </c>
      <c r="W304" s="331" t="s">
        <v>54</v>
      </c>
      <c r="X304" s="331" t="s">
        <v>140</v>
      </c>
      <c r="Y304" s="331" t="s">
        <v>717</v>
      </c>
      <c r="Z304" s="742">
        <v>1</v>
      </c>
      <c r="AA304" s="743" t="s">
        <v>57</v>
      </c>
      <c r="AB304" s="742" t="s">
        <v>55</v>
      </c>
      <c r="AC304" s="1051" t="s">
        <v>82</v>
      </c>
      <c r="AD304" s="231" t="s">
        <v>1237</v>
      </c>
      <c r="AE304" s="232" t="str">
        <f t="shared" ref="AE304" si="70">+AD304</f>
        <v>100% CT 2h Célène</v>
      </c>
      <c r="AF304" s="1050">
        <v>1</v>
      </c>
      <c r="AG304" s="1016" t="s">
        <v>57</v>
      </c>
      <c r="AH304" s="1016" t="s">
        <v>55</v>
      </c>
      <c r="AI304" s="291" t="s">
        <v>82</v>
      </c>
      <c r="AJ304" s="742">
        <v>1</v>
      </c>
      <c r="AK304" s="1017" t="s">
        <v>57</v>
      </c>
      <c r="AL304" s="1017" t="s">
        <v>55</v>
      </c>
      <c r="AM304" s="1017" t="s">
        <v>82</v>
      </c>
      <c r="AN304" s="1082" t="s">
        <v>718</v>
      </c>
    </row>
    <row r="305" spans="1:246" ht="25.5" x14ac:dyDescent="0.25">
      <c r="A305" s="202" t="s">
        <v>719</v>
      </c>
      <c r="B305" s="202" t="s">
        <v>720</v>
      </c>
      <c r="C305" s="203" t="s">
        <v>721</v>
      </c>
      <c r="D305" s="1068"/>
      <c r="E305" s="1069" t="s">
        <v>118</v>
      </c>
      <c r="F305" s="1070"/>
      <c r="G305" s="1071"/>
      <c r="H305" s="1072" t="s">
        <v>469</v>
      </c>
      <c r="I305" s="1073">
        <v>3</v>
      </c>
      <c r="J305" s="1073">
        <v>3</v>
      </c>
      <c r="K305" s="1074"/>
      <c r="L305" s="1074"/>
      <c r="M305" s="1075"/>
      <c r="N305" s="211"/>
      <c r="O305" s="211"/>
      <c r="P305" s="211"/>
      <c r="Q305" s="211"/>
      <c r="R305" s="211"/>
      <c r="S305" s="1041"/>
      <c r="T305" s="213"/>
      <c r="U305" s="214"/>
      <c r="V305" s="1042"/>
      <c r="W305" s="211"/>
      <c r="X305" s="211"/>
      <c r="Y305" s="211"/>
      <c r="Z305" s="211"/>
      <c r="AA305" s="211"/>
      <c r="AB305" s="211"/>
      <c r="AC305" s="1041"/>
      <c r="AD305" s="213"/>
      <c r="AE305" s="214"/>
      <c r="AF305" s="1042"/>
      <c r="AG305" s="211"/>
      <c r="AH305" s="211"/>
      <c r="AI305" s="211"/>
      <c r="AJ305" s="211"/>
      <c r="AK305" s="211"/>
      <c r="AL305" s="211"/>
      <c r="AM305" s="211"/>
      <c r="AN305" s="211"/>
      <c r="HK305" s="2"/>
      <c r="HL305" s="2"/>
      <c r="HM305" s="2"/>
      <c r="HN305" s="2"/>
      <c r="HO305" s="2"/>
      <c r="HP305" s="2"/>
      <c r="HQ305" s="2"/>
      <c r="HR305" s="2"/>
      <c r="HS305" s="2"/>
    </row>
    <row r="306" spans="1:246" ht="38.25" x14ac:dyDescent="0.25">
      <c r="A306" s="251"/>
      <c r="B306" s="251" t="s">
        <v>722</v>
      </c>
      <c r="C306" s="1083" t="s">
        <v>723</v>
      </c>
      <c r="D306" s="1084" t="s">
        <v>724</v>
      </c>
      <c r="E306" s="1078"/>
      <c r="F306" s="1078" t="s">
        <v>716</v>
      </c>
      <c r="G306" s="1079" t="s">
        <v>51</v>
      </c>
      <c r="H306" s="1080"/>
      <c r="I306" s="1078">
        <v>3</v>
      </c>
      <c r="J306" s="1085">
        <v>3</v>
      </c>
      <c r="K306" s="449" t="s">
        <v>88</v>
      </c>
      <c r="L306" s="449">
        <v>11</v>
      </c>
      <c r="M306" s="1086"/>
      <c r="N306" s="570"/>
      <c r="O306" s="570"/>
      <c r="P306" s="754">
        <v>0</v>
      </c>
      <c r="Q306" s="754">
        <v>18</v>
      </c>
      <c r="R306" s="255"/>
      <c r="S306" s="1049"/>
      <c r="T306" s="231" t="s">
        <v>1229</v>
      </c>
      <c r="U306" s="232" t="s">
        <v>1230</v>
      </c>
      <c r="V306" s="1050">
        <v>1</v>
      </c>
      <c r="W306" s="331" t="s">
        <v>54</v>
      </c>
      <c r="X306" s="331" t="s">
        <v>55</v>
      </c>
      <c r="Y306" s="331" t="s">
        <v>76</v>
      </c>
      <c r="Z306" s="742">
        <v>1</v>
      </c>
      <c r="AA306" s="743" t="s">
        <v>57</v>
      </c>
      <c r="AB306" s="742" t="s">
        <v>55</v>
      </c>
      <c r="AC306" s="1051" t="s">
        <v>260</v>
      </c>
      <c r="AD306" s="231" t="s">
        <v>1230</v>
      </c>
      <c r="AE306" s="232" t="str">
        <f t="shared" ref="AE306:AE308" si="71">+AD306</f>
        <v>100% CT Dossier Célène</v>
      </c>
      <c r="AF306" s="1050">
        <v>1</v>
      </c>
      <c r="AG306" s="1016" t="s">
        <v>57</v>
      </c>
      <c r="AH306" s="1016" t="s">
        <v>55</v>
      </c>
      <c r="AI306" s="291" t="s">
        <v>260</v>
      </c>
      <c r="AJ306" s="742">
        <v>1</v>
      </c>
      <c r="AK306" s="1017" t="s">
        <v>57</v>
      </c>
      <c r="AL306" s="1017" t="s">
        <v>55</v>
      </c>
      <c r="AM306" s="1017" t="s">
        <v>260</v>
      </c>
      <c r="AN306" s="1087" t="s">
        <v>725</v>
      </c>
    </row>
    <row r="307" spans="1:246" ht="58.5" customHeight="1" x14ac:dyDescent="0.25">
      <c r="A307" s="251"/>
      <c r="B307" s="251" t="s">
        <v>726</v>
      </c>
      <c r="C307" s="1088" t="s">
        <v>727</v>
      </c>
      <c r="D307" s="1089" t="s">
        <v>728</v>
      </c>
      <c r="E307" s="1077"/>
      <c r="F307" s="1078" t="s">
        <v>729</v>
      </c>
      <c r="G307" s="1079" t="s">
        <v>51</v>
      </c>
      <c r="H307" s="1080"/>
      <c r="I307" s="1090">
        <v>3</v>
      </c>
      <c r="J307" s="1091">
        <v>3</v>
      </c>
      <c r="K307" s="1090" t="s">
        <v>133</v>
      </c>
      <c r="L307" s="1090">
        <v>14</v>
      </c>
      <c r="M307" s="1091"/>
      <c r="N307" s="570"/>
      <c r="O307" s="570"/>
      <c r="P307" s="255">
        <v>18</v>
      </c>
      <c r="Q307" s="255"/>
      <c r="R307" s="255"/>
      <c r="S307" s="1049"/>
      <c r="T307" s="231" t="s">
        <v>1190</v>
      </c>
      <c r="U307" s="232" t="s">
        <v>1191</v>
      </c>
      <c r="V307" s="1050">
        <v>1</v>
      </c>
      <c r="W307" s="331" t="s">
        <v>54</v>
      </c>
      <c r="X307" s="331" t="s">
        <v>140</v>
      </c>
      <c r="Y307" s="331"/>
      <c r="Z307" s="742">
        <v>1</v>
      </c>
      <c r="AA307" s="743" t="s">
        <v>57</v>
      </c>
      <c r="AB307" s="742" t="s">
        <v>67</v>
      </c>
      <c r="AC307" s="1051" t="s">
        <v>237</v>
      </c>
      <c r="AD307" s="2631" t="s">
        <v>1191</v>
      </c>
      <c r="AE307" s="232" t="str">
        <f t="shared" si="71"/>
        <v>100% CT. DM à déposer sur Célène sans limitation de temps.</v>
      </c>
      <c r="AF307" s="1050">
        <v>1</v>
      </c>
      <c r="AG307" s="1016" t="s">
        <v>57</v>
      </c>
      <c r="AH307" s="1016" t="s">
        <v>67</v>
      </c>
      <c r="AI307" s="291" t="s">
        <v>237</v>
      </c>
      <c r="AJ307" s="742">
        <v>1</v>
      </c>
      <c r="AK307" s="1017" t="s">
        <v>57</v>
      </c>
      <c r="AL307" s="1017" t="s">
        <v>67</v>
      </c>
      <c r="AM307" s="1017" t="s">
        <v>237</v>
      </c>
      <c r="AN307" s="1092" t="s">
        <v>730</v>
      </c>
    </row>
    <row r="308" spans="1:246" ht="52.5" customHeight="1" x14ac:dyDescent="0.25">
      <c r="A308" s="251"/>
      <c r="B308" s="251" t="s">
        <v>731</v>
      </c>
      <c r="C308" s="1088" t="s">
        <v>732</v>
      </c>
      <c r="D308" s="1089" t="s">
        <v>733</v>
      </c>
      <c r="E308" s="1077"/>
      <c r="F308" s="1078" t="s">
        <v>729</v>
      </c>
      <c r="G308" s="1079" t="s">
        <v>51</v>
      </c>
      <c r="H308" s="1080"/>
      <c r="I308" s="1090">
        <v>3</v>
      </c>
      <c r="J308" s="1091">
        <v>3</v>
      </c>
      <c r="K308" s="1090" t="s">
        <v>215</v>
      </c>
      <c r="L308" s="1090">
        <v>14</v>
      </c>
      <c r="M308" s="1091"/>
      <c r="N308" s="570"/>
      <c r="O308" s="570"/>
      <c r="P308" s="255">
        <v>18</v>
      </c>
      <c r="Q308" s="255"/>
      <c r="R308" s="255"/>
      <c r="S308" s="1049"/>
      <c r="T308" s="231" t="s">
        <v>1192</v>
      </c>
      <c r="U308" s="232" t="s">
        <v>1193</v>
      </c>
      <c r="V308" s="1050">
        <v>1</v>
      </c>
      <c r="W308" s="331" t="s">
        <v>54</v>
      </c>
      <c r="X308" s="331" t="s">
        <v>140</v>
      </c>
      <c r="Y308" s="331"/>
      <c r="Z308" s="742">
        <v>1</v>
      </c>
      <c r="AA308" s="743" t="s">
        <v>57</v>
      </c>
      <c r="AB308" s="742" t="s">
        <v>734</v>
      </c>
      <c r="AC308" s="1051" t="s">
        <v>237</v>
      </c>
      <c r="AD308" s="231" t="s">
        <v>1193</v>
      </c>
      <c r="AE308" s="232" t="str">
        <f t="shared" si="71"/>
        <v>100% CT DM à déposer sur Célène</v>
      </c>
      <c r="AF308" s="1050">
        <v>1</v>
      </c>
      <c r="AG308" s="1016" t="s">
        <v>57</v>
      </c>
      <c r="AH308" s="1016" t="s">
        <v>273</v>
      </c>
      <c r="AI308" s="291"/>
      <c r="AJ308" s="742">
        <v>1</v>
      </c>
      <c r="AK308" s="1017" t="s">
        <v>57</v>
      </c>
      <c r="AL308" s="1017" t="s">
        <v>273</v>
      </c>
      <c r="AM308" s="1017"/>
      <c r="AN308" s="1092" t="s">
        <v>735</v>
      </c>
    </row>
    <row r="309" spans="1:246" ht="23.25" customHeight="1" x14ac:dyDescent="0.25">
      <c r="A309" s="1093" t="s">
        <v>736</v>
      </c>
      <c r="B309" s="166" t="s">
        <v>737</v>
      </c>
      <c r="C309" s="167" t="s">
        <v>738</v>
      </c>
      <c r="D309" s="1094"/>
      <c r="E309" s="1095"/>
      <c r="F309" s="1095"/>
      <c r="G309" s="1095"/>
      <c r="H309" s="1095"/>
      <c r="I309" s="1095"/>
      <c r="J309" s="1095"/>
      <c r="K309" s="170"/>
      <c r="L309" s="170"/>
      <c r="M309" s="1096"/>
      <c r="N309" s="170"/>
      <c r="O309" s="170"/>
      <c r="P309" s="170"/>
      <c r="Q309" s="170"/>
      <c r="R309" s="2504"/>
      <c r="S309" s="1096"/>
      <c r="T309" s="171"/>
      <c r="U309" s="172"/>
      <c r="V309" s="1097"/>
      <c r="W309" s="1097"/>
      <c r="X309" s="1097"/>
      <c r="Y309" s="1097"/>
      <c r="Z309" s="1097"/>
      <c r="AA309" s="1097"/>
      <c r="AB309" s="1097"/>
      <c r="AC309" s="1098"/>
      <c r="AD309" s="428"/>
      <c r="AE309" s="429"/>
      <c r="AF309" s="1097"/>
      <c r="AG309" s="1097"/>
      <c r="AH309" s="1097"/>
      <c r="AI309" s="1097"/>
      <c r="AJ309" s="1097"/>
      <c r="AK309" s="1097"/>
      <c r="AL309" s="1097"/>
      <c r="AM309" s="1097"/>
      <c r="AN309" s="175"/>
    </row>
    <row r="310" spans="1:246" ht="23.25" customHeight="1" x14ac:dyDescent="0.25">
      <c r="A310" s="1099" t="s">
        <v>739</v>
      </c>
      <c r="B310" s="177" t="s">
        <v>740</v>
      </c>
      <c r="C310" s="178" t="s">
        <v>741</v>
      </c>
      <c r="D310" s="1100"/>
      <c r="E310" s="1101" t="s">
        <v>41</v>
      </c>
      <c r="F310" s="1101"/>
      <c r="G310" s="1102"/>
      <c r="H310" s="1102"/>
      <c r="I310" s="1102">
        <f>+I311+I329</f>
        <v>30</v>
      </c>
      <c r="J310" s="1102">
        <f>+J311+J329</f>
        <v>30</v>
      </c>
      <c r="K310" s="182"/>
      <c r="L310" s="182"/>
      <c r="M310" s="1103"/>
      <c r="N310" s="182"/>
      <c r="O310" s="182"/>
      <c r="P310" s="182"/>
      <c r="Q310" s="182"/>
      <c r="R310" s="182"/>
      <c r="S310" s="1103"/>
      <c r="T310" s="185"/>
      <c r="U310" s="186"/>
      <c r="V310" s="1104"/>
      <c r="W310" s="1105"/>
      <c r="X310" s="1105"/>
      <c r="Y310" s="1105"/>
      <c r="Z310" s="1105"/>
      <c r="AA310" s="1105"/>
      <c r="AB310" s="1105"/>
      <c r="AC310" s="1106"/>
      <c r="AD310" s="185"/>
      <c r="AE310" s="186"/>
      <c r="AF310" s="1104"/>
      <c r="AG310" s="1105"/>
      <c r="AH310" s="1105"/>
      <c r="AI310" s="1105"/>
      <c r="AJ310" s="1105"/>
      <c r="AK310" s="1105"/>
      <c r="AL310" s="1105"/>
      <c r="AM310" s="1105"/>
      <c r="AN310" s="189"/>
    </row>
    <row r="311" spans="1:246" ht="23.25" customHeight="1" x14ac:dyDescent="0.2">
      <c r="A311" s="190"/>
      <c r="B311" s="190"/>
      <c r="C311" s="191" t="s">
        <v>42</v>
      </c>
      <c r="D311" s="192"/>
      <c r="E311" s="193"/>
      <c r="F311" s="193"/>
      <c r="G311" s="194"/>
      <c r="H311" s="194"/>
      <c r="I311" s="194">
        <f>+I313+I314+I315+I316+I318+I319+I321+I322+I323</f>
        <v>24</v>
      </c>
      <c r="J311" s="194">
        <f>+J313+J314+J315+J316+J318+J319+J321+J322+J323</f>
        <v>24</v>
      </c>
      <c r="K311" s="194"/>
      <c r="L311" s="194"/>
      <c r="M311" s="1107"/>
      <c r="N311" s="194"/>
      <c r="O311" s="194"/>
      <c r="P311" s="194"/>
      <c r="Q311" s="194"/>
      <c r="R311" s="194"/>
      <c r="S311" s="1107"/>
      <c r="T311" s="196"/>
      <c r="U311" s="197"/>
      <c r="V311" s="1108"/>
      <c r="W311" s="194"/>
      <c r="X311" s="194"/>
      <c r="Y311" s="194"/>
      <c r="Z311" s="194"/>
      <c r="AA311" s="194"/>
      <c r="AB311" s="194"/>
      <c r="AC311" s="1107"/>
      <c r="AD311" s="196"/>
      <c r="AE311" s="197"/>
      <c r="AF311" s="1108"/>
      <c r="AG311" s="194"/>
      <c r="AH311" s="194"/>
      <c r="AI311" s="194"/>
      <c r="AJ311" s="194"/>
      <c r="AK311" s="194"/>
      <c r="AL311" s="194"/>
      <c r="AM311" s="194"/>
      <c r="AN311" s="199"/>
      <c r="AO311" s="200"/>
      <c r="AP311" s="200"/>
      <c r="AQ311" s="200"/>
      <c r="AR311" s="200"/>
      <c r="AS311" s="200"/>
      <c r="AT311" s="200"/>
      <c r="AU311" s="200"/>
      <c r="AV311" s="200"/>
      <c r="AW311" s="200"/>
      <c r="AX311" s="200"/>
      <c r="AY311" s="200"/>
      <c r="AZ311" s="200"/>
      <c r="BA311" s="200"/>
      <c r="BB311" s="200"/>
      <c r="BC311" s="200"/>
      <c r="BD311" s="200"/>
      <c r="BE311" s="200"/>
      <c r="BF311" s="200"/>
      <c r="BG311" s="200"/>
      <c r="BH311" s="200"/>
      <c r="BI311" s="200"/>
      <c r="BJ311" s="200"/>
      <c r="BK311" s="200"/>
      <c r="BL311" s="200"/>
      <c r="BM311" s="200"/>
      <c r="BN311" s="200"/>
      <c r="BO311" s="200"/>
      <c r="BP311" s="200"/>
      <c r="BQ311" s="200"/>
      <c r="BR311" s="200"/>
      <c r="BS311" s="200"/>
      <c r="BT311" s="200"/>
      <c r="BU311" s="200"/>
      <c r="BV311" s="200"/>
      <c r="BW311" s="200"/>
      <c r="BX311" s="200"/>
      <c r="BY311" s="200"/>
      <c r="BZ311" s="200"/>
      <c r="CA311" s="200"/>
      <c r="CB311" s="200"/>
      <c r="CC311" s="200"/>
      <c r="CD311" s="200"/>
      <c r="CE311" s="200"/>
      <c r="CF311" s="200"/>
      <c r="CG311" s="200"/>
      <c r="CH311" s="200"/>
      <c r="CI311" s="200"/>
      <c r="CJ311" s="200"/>
      <c r="CK311" s="200"/>
      <c r="CL311" s="200"/>
      <c r="CM311" s="200"/>
      <c r="CN311" s="200"/>
      <c r="CO311" s="200"/>
      <c r="CP311" s="200"/>
      <c r="CQ311" s="200"/>
      <c r="CR311" s="200"/>
      <c r="CS311" s="200"/>
      <c r="CT311" s="200"/>
      <c r="CU311" s="200"/>
      <c r="CV311" s="200"/>
      <c r="CW311" s="200"/>
      <c r="CX311" s="200"/>
      <c r="CY311" s="200"/>
      <c r="CZ311" s="200"/>
      <c r="DA311" s="200"/>
      <c r="DB311" s="200"/>
      <c r="DC311" s="200"/>
      <c r="DD311" s="200"/>
      <c r="DE311" s="200"/>
      <c r="DF311" s="200"/>
      <c r="DG311" s="200"/>
      <c r="DH311" s="200"/>
      <c r="DI311" s="200"/>
      <c r="DJ311" s="200"/>
      <c r="DK311" s="200"/>
      <c r="DL311" s="201"/>
      <c r="DM311" s="201"/>
      <c r="DN311" s="201"/>
      <c r="DO311" s="201"/>
      <c r="DP311" s="201"/>
      <c r="DQ311" s="201"/>
      <c r="DR311" s="201"/>
      <c r="DS311" s="201"/>
      <c r="DT311" s="201"/>
      <c r="DU311" s="201"/>
      <c r="DV311" s="201"/>
      <c r="DW311" s="201"/>
      <c r="DX311" s="201"/>
      <c r="DY311" s="201"/>
      <c r="DZ311" s="201"/>
      <c r="EA311" s="201"/>
      <c r="EB311" s="201"/>
      <c r="EC311" s="201"/>
      <c r="ED311" s="201"/>
      <c r="EE311" s="201"/>
      <c r="EF311" s="201"/>
      <c r="EG311" s="201"/>
      <c r="EH311" s="201"/>
      <c r="EI311" s="201"/>
      <c r="EJ311" s="201"/>
      <c r="EK311" s="201"/>
      <c r="EL311" s="201"/>
      <c r="EM311" s="201"/>
      <c r="EN311" s="201"/>
      <c r="EO311" s="201"/>
      <c r="EP311" s="201"/>
      <c r="EQ311" s="201"/>
      <c r="ER311" s="201"/>
      <c r="ES311" s="201"/>
      <c r="ET311" s="201"/>
      <c r="EU311" s="201"/>
      <c r="EV311" s="201"/>
      <c r="EW311" s="201"/>
      <c r="EX311" s="201"/>
      <c r="EY311" s="201"/>
      <c r="EZ311" s="201"/>
      <c r="FA311" s="201"/>
      <c r="FB311" s="201"/>
      <c r="FC311" s="201"/>
      <c r="FD311" s="201"/>
      <c r="FE311" s="201"/>
      <c r="FF311" s="201"/>
      <c r="FG311" s="201"/>
      <c r="FH311" s="201"/>
      <c r="FI311" s="201"/>
      <c r="FJ311" s="201"/>
      <c r="FK311" s="201"/>
      <c r="FL311" s="201"/>
      <c r="FM311" s="201"/>
      <c r="FN311" s="201"/>
      <c r="FO311" s="201"/>
      <c r="FP311" s="201"/>
      <c r="FQ311" s="201"/>
      <c r="FR311" s="201"/>
      <c r="FS311" s="201"/>
      <c r="FT311" s="201"/>
      <c r="FU311" s="201"/>
      <c r="FV311" s="201"/>
      <c r="FW311" s="201"/>
      <c r="FX311" s="201"/>
      <c r="FY311" s="201"/>
      <c r="FZ311" s="201"/>
      <c r="GA311" s="201"/>
      <c r="GB311" s="201"/>
      <c r="GC311" s="201"/>
      <c r="GD311" s="201"/>
      <c r="GE311" s="201"/>
      <c r="GF311" s="201"/>
      <c r="GG311" s="201"/>
      <c r="GH311" s="201"/>
      <c r="GI311" s="201"/>
      <c r="GJ311" s="201"/>
      <c r="GK311" s="201"/>
      <c r="GL311" s="201"/>
      <c r="GM311" s="201"/>
      <c r="GN311" s="201"/>
      <c r="GO311" s="201"/>
      <c r="GP311" s="201"/>
      <c r="GQ311" s="201"/>
      <c r="GR311" s="201"/>
      <c r="GS311" s="201"/>
      <c r="GT311" s="201"/>
      <c r="GU311" s="201"/>
      <c r="GV311" s="201"/>
      <c r="GW311" s="201"/>
      <c r="GX311" s="201"/>
      <c r="GY311" s="201"/>
      <c r="GZ311" s="201"/>
      <c r="HA311" s="201"/>
      <c r="HB311" s="201"/>
      <c r="HC311" s="201"/>
      <c r="HD311" s="201"/>
      <c r="HE311" s="201"/>
      <c r="HF311" s="201"/>
      <c r="HG311" s="201"/>
      <c r="HH311" s="201"/>
      <c r="HI311" s="201"/>
      <c r="HJ311" s="201"/>
      <c r="HK311" s="201"/>
      <c r="HL311" s="201"/>
      <c r="HM311" s="201"/>
      <c r="HN311" s="201"/>
      <c r="HO311" s="201"/>
      <c r="HP311" s="201"/>
      <c r="HQ311" s="201"/>
      <c r="HR311" s="201"/>
      <c r="HS311" s="201"/>
      <c r="HT311" s="2"/>
      <c r="HU311" s="2"/>
      <c r="HV311" s="2"/>
      <c r="HW311" s="2"/>
      <c r="HX311" s="2"/>
      <c r="HY311" s="2"/>
      <c r="HZ311" s="2"/>
      <c r="IA311" s="2"/>
      <c r="IB311" s="2"/>
      <c r="IC311" s="2"/>
      <c r="ID311" s="2"/>
      <c r="IE311" s="2"/>
      <c r="IF311" s="2"/>
      <c r="IG311" s="2"/>
      <c r="IH311" s="2"/>
      <c r="II311" s="2"/>
      <c r="IJ311" s="2"/>
      <c r="IK311" s="2"/>
      <c r="IL311" s="2"/>
    </row>
    <row r="312" spans="1:246" ht="25.5" x14ac:dyDescent="0.25">
      <c r="A312" s="202" t="s">
        <v>742</v>
      </c>
      <c r="B312" s="202" t="s">
        <v>743</v>
      </c>
      <c r="C312" s="203" t="s">
        <v>744</v>
      </c>
      <c r="D312" s="1068"/>
      <c r="E312" s="1069" t="s">
        <v>46</v>
      </c>
      <c r="F312" s="1070"/>
      <c r="G312" s="1071"/>
      <c r="H312" s="1072"/>
      <c r="I312" s="1109"/>
      <c r="J312" s="1073"/>
      <c r="K312" s="1074"/>
      <c r="L312" s="1074"/>
      <c r="M312" s="1075"/>
      <c r="N312" s="211"/>
      <c r="O312" s="211"/>
      <c r="P312" s="211"/>
      <c r="Q312" s="211"/>
      <c r="R312" s="211"/>
      <c r="S312" s="1041"/>
      <c r="T312" s="213"/>
      <c r="U312" s="214"/>
      <c r="V312" s="1042"/>
      <c r="W312" s="211"/>
      <c r="X312" s="211"/>
      <c r="Y312" s="211"/>
      <c r="Z312" s="211"/>
      <c r="AA312" s="211"/>
      <c r="AB312" s="211"/>
      <c r="AC312" s="1041"/>
      <c r="AD312" s="213"/>
      <c r="AE312" s="214"/>
      <c r="AF312" s="1042"/>
      <c r="AG312" s="211"/>
      <c r="AH312" s="211"/>
      <c r="AI312" s="211"/>
      <c r="AJ312" s="211"/>
      <c r="AK312" s="211"/>
      <c r="AL312" s="211"/>
      <c r="AM312" s="211"/>
      <c r="AN312" s="211"/>
      <c r="HK312" s="2"/>
      <c r="HL312" s="2"/>
      <c r="HM312" s="2"/>
      <c r="HN312" s="2"/>
      <c r="HO312" s="2"/>
      <c r="HP312" s="2"/>
      <c r="HQ312" s="2"/>
      <c r="HR312" s="2"/>
      <c r="HS312" s="2"/>
    </row>
    <row r="313" spans="1:246" ht="63" customHeight="1" x14ac:dyDescent="0.25">
      <c r="A313" s="251"/>
      <c r="B313" s="251" t="s">
        <v>745</v>
      </c>
      <c r="C313" s="1110" t="s">
        <v>746</v>
      </c>
      <c r="D313" s="1111" t="s">
        <v>747</v>
      </c>
      <c r="E313" s="1078"/>
      <c r="F313" s="1078"/>
      <c r="G313" s="1079" t="s">
        <v>51</v>
      </c>
      <c r="H313" s="1080"/>
      <c r="I313" s="252" t="s">
        <v>52</v>
      </c>
      <c r="J313" s="1112">
        <v>2</v>
      </c>
      <c r="K313" s="226" t="s">
        <v>231</v>
      </c>
      <c r="L313" s="254">
        <v>14</v>
      </c>
      <c r="M313" s="1112"/>
      <c r="N313" s="1113"/>
      <c r="O313" s="1113"/>
      <c r="P313" s="754">
        <v>0</v>
      </c>
      <c r="Q313" s="754">
        <v>12</v>
      </c>
      <c r="R313" s="1113"/>
      <c r="S313" s="1114"/>
      <c r="T313" s="231" t="s">
        <v>1194</v>
      </c>
      <c r="U313" s="232" t="s">
        <v>1195</v>
      </c>
      <c r="V313" s="1115">
        <v>1</v>
      </c>
      <c r="W313" s="291" t="s">
        <v>54</v>
      </c>
      <c r="X313" s="291" t="s">
        <v>55</v>
      </c>
      <c r="Y313" s="291"/>
      <c r="Z313" s="333">
        <v>1</v>
      </c>
      <c r="AA313" s="293" t="s">
        <v>57</v>
      </c>
      <c r="AB313" s="293" t="s">
        <v>55</v>
      </c>
      <c r="AC313" s="1116" t="s">
        <v>82</v>
      </c>
      <c r="AD313" s="231" t="s">
        <v>748</v>
      </c>
      <c r="AE313" s="232" t="str">
        <f t="shared" ref="AE313:AE316" si="72">+AD313</f>
        <v>DM à rendre pour le 20 juin. F. MORCILLO sujet à récupérer le 19 juin auprès de francoise.morcillo@wanadoo.fr</v>
      </c>
      <c r="AF313" s="1115">
        <v>1</v>
      </c>
      <c r="AG313" s="291" t="s">
        <v>57</v>
      </c>
      <c r="AH313" s="291" t="s">
        <v>55</v>
      </c>
      <c r="AI313" s="291" t="s">
        <v>82</v>
      </c>
      <c r="AJ313" s="333">
        <v>1</v>
      </c>
      <c r="AK313" s="293" t="s">
        <v>57</v>
      </c>
      <c r="AL313" s="293" t="s">
        <v>55</v>
      </c>
      <c r="AM313" s="293" t="s">
        <v>82</v>
      </c>
      <c r="AN313" s="258" t="s">
        <v>749</v>
      </c>
    </row>
    <row r="314" spans="1:246" ht="63" customHeight="1" x14ac:dyDescent="0.25">
      <c r="A314" s="251"/>
      <c r="B314" s="591" t="s">
        <v>750</v>
      </c>
      <c r="C314" s="1110" t="s">
        <v>751</v>
      </c>
      <c r="D314" s="1111"/>
      <c r="E314" s="1078"/>
      <c r="F314" s="1078"/>
      <c r="G314" s="1079" t="s">
        <v>51</v>
      </c>
      <c r="H314" s="1080"/>
      <c r="I314" s="252" t="s">
        <v>52</v>
      </c>
      <c r="J314" s="1112">
        <v>2</v>
      </c>
      <c r="K314" s="226" t="s">
        <v>752</v>
      </c>
      <c r="L314" s="254">
        <v>14</v>
      </c>
      <c r="M314" s="1112"/>
      <c r="N314" s="229"/>
      <c r="O314" s="229"/>
      <c r="P314" s="221"/>
      <c r="Q314" s="221"/>
      <c r="R314" s="1397">
        <v>18</v>
      </c>
      <c r="S314" s="1114"/>
      <c r="T314" s="231" t="s">
        <v>1201</v>
      </c>
      <c r="U314" s="232" t="s">
        <v>1196</v>
      </c>
      <c r="V314" s="1115">
        <v>1</v>
      </c>
      <c r="W314" s="291" t="s">
        <v>54</v>
      </c>
      <c r="X314" s="291" t="s">
        <v>67</v>
      </c>
      <c r="Y314" s="291"/>
      <c r="Z314" s="333">
        <v>1</v>
      </c>
      <c r="AA314" s="293" t="s">
        <v>57</v>
      </c>
      <c r="AB314" s="293" t="s">
        <v>67</v>
      </c>
      <c r="AC314" s="1116" t="s">
        <v>69</v>
      </c>
      <c r="AD314" s="231" t="s">
        <v>753</v>
      </c>
      <c r="AE314" s="232" t="str">
        <f t="shared" si="72"/>
        <v>oral par Skype, Whats'app ou autre le mardi 16 juin à 14h30</v>
      </c>
      <c r="AF314" s="1115">
        <v>1</v>
      </c>
      <c r="AG314" s="291" t="s">
        <v>57</v>
      </c>
      <c r="AH314" s="291" t="s">
        <v>67</v>
      </c>
      <c r="AI314" s="291" t="s">
        <v>69</v>
      </c>
      <c r="AJ314" s="333">
        <v>1</v>
      </c>
      <c r="AK314" s="293" t="s">
        <v>57</v>
      </c>
      <c r="AL314" s="293" t="s">
        <v>67</v>
      </c>
      <c r="AM314" s="293" t="s">
        <v>69</v>
      </c>
      <c r="AN314" s="258"/>
    </row>
    <row r="315" spans="1:246" ht="63" customHeight="1" x14ac:dyDescent="0.25">
      <c r="A315" s="251"/>
      <c r="B315" s="251" t="s">
        <v>754</v>
      </c>
      <c r="C315" s="1110" t="s">
        <v>755</v>
      </c>
      <c r="D315" s="1111" t="s">
        <v>756</v>
      </c>
      <c r="E315" s="1078"/>
      <c r="F315" s="1077"/>
      <c r="G315" s="1079" t="s">
        <v>51</v>
      </c>
      <c r="H315" s="1080"/>
      <c r="I315" s="252" t="s">
        <v>74</v>
      </c>
      <c r="J315" s="1112">
        <v>3</v>
      </c>
      <c r="K315" s="226" t="s">
        <v>757</v>
      </c>
      <c r="L315" s="254">
        <v>14</v>
      </c>
      <c r="M315" s="1112"/>
      <c r="N315" s="229"/>
      <c r="O315" s="229"/>
      <c r="P315" s="229">
        <v>18</v>
      </c>
      <c r="Q315" s="229"/>
      <c r="R315" s="229"/>
      <c r="S315" s="1114"/>
      <c r="T315" s="231" t="s">
        <v>1197</v>
      </c>
      <c r="U315" s="232" t="s">
        <v>1164</v>
      </c>
      <c r="V315" s="1115">
        <v>1</v>
      </c>
      <c r="W315" s="291" t="s">
        <v>54</v>
      </c>
      <c r="X315" s="291" t="s">
        <v>55</v>
      </c>
      <c r="Y315" s="291"/>
      <c r="Z315" s="333">
        <v>1</v>
      </c>
      <c r="AA315" s="293" t="s">
        <v>57</v>
      </c>
      <c r="AB315" s="293" t="s">
        <v>55</v>
      </c>
      <c r="AC315" s="1116" t="s">
        <v>76</v>
      </c>
      <c r="AD315" s="231" t="s">
        <v>758</v>
      </c>
      <c r="AE315" s="232" t="str">
        <f t="shared" si="72"/>
        <v>DM le 18 juin, déposé à 9h via Célène, remis le 18 juin à 12h via Célène.</v>
      </c>
      <c r="AF315" s="1115">
        <v>1</v>
      </c>
      <c r="AG315" s="291" t="s">
        <v>57</v>
      </c>
      <c r="AH315" s="291" t="s">
        <v>55</v>
      </c>
      <c r="AI315" s="291" t="s">
        <v>76</v>
      </c>
      <c r="AJ315" s="333">
        <v>1</v>
      </c>
      <c r="AK315" s="293" t="s">
        <v>57</v>
      </c>
      <c r="AL315" s="293" t="s">
        <v>55</v>
      </c>
      <c r="AM315" s="293" t="s">
        <v>76</v>
      </c>
      <c r="AN315" s="258" t="s">
        <v>759</v>
      </c>
    </row>
    <row r="316" spans="1:246" ht="63" customHeight="1" x14ac:dyDescent="0.25">
      <c r="A316" s="251"/>
      <c r="B316" s="251" t="s">
        <v>760</v>
      </c>
      <c r="C316" s="1110" t="s">
        <v>761</v>
      </c>
      <c r="D316" s="1111" t="s">
        <v>762</v>
      </c>
      <c r="E316" s="1078"/>
      <c r="F316" s="1078"/>
      <c r="G316" s="1079" t="s">
        <v>51</v>
      </c>
      <c r="H316" s="1080"/>
      <c r="I316" s="252" t="s">
        <v>74</v>
      </c>
      <c r="J316" s="1112">
        <v>3</v>
      </c>
      <c r="K316" s="226" t="s">
        <v>752</v>
      </c>
      <c r="L316" s="254">
        <v>14</v>
      </c>
      <c r="M316" s="1112"/>
      <c r="N316" s="229"/>
      <c r="O316" s="229"/>
      <c r="P316" s="229">
        <v>18</v>
      </c>
      <c r="Q316" s="229"/>
      <c r="R316" s="229"/>
      <c r="S316" s="1114"/>
      <c r="T316" s="231" t="s">
        <v>1281</v>
      </c>
      <c r="U316" s="232" t="s">
        <v>1202</v>
      </c>
      <c r="V316" s="1115">
        <v>1</v>
      </c>
      <c r="W316" s="291" t="s">
        <v>54</v>
      </c>
      <c r="X316" s="291" t="s">
        <v>55</v>
      </c>
      <c r="Y316" s="291"/>
      <c r="Z316" s="333">
        <v>1</v>
      </c>
      <c r="AA316" s="293" t="s">
        <v>57</v>
      </c>
      <c r="AB316" s="293" t="s">
        <v>55</v>
      </c>
      <c r="AC316" s="1116" t="s">
        <v>76</v>
      </c>
      <c r="AD316" s="231" t="s">
        <v>1202</v>
      </c>
      <c r="AE316" s="232" t="str">
        <f t="shared" si="72"/>
        <v>100% CT Devoir en temps limité à distance sur Célène et/ou mail</v>
      </c>
      <c r="AF316" s="1115">
        <v>1</v>
      </c>
      <c r="AG316" s="291" t="s">
        <v>57</v>
      </c>
      <c r="AH316" s="291" t="s">
        <v>55</v>
      </c>
      <c r="AI316" s="291" t="s">
        <v>76</v>
      </c>
      <c r="AJ316" s="333">
        <v>1</v>
      </c>
      <c r="AK316" s="293" t="s">
        <v>57</v>
      </c>
      <c r="AL316" s="293" t="s">
        <v>55</v>
      </c>
      <c r="AM316" s="293" t="s">
        <v>76</v>
      </c>
      <c r="AN316" s="258" t="s">
        <v>763</v>
      </c>
    </row>
    <row r="317" spans="1:246" ht="28.5" customHeight="1" x14ac:dyDescent="0.25">
      <c r="A317" s="202" t="s">
        <v>764</v>
      </c>
      <c r="B317" s="202" t="s">
        <v>765</v>
      </c>
      <c r="C317" s="203" t="s">
        <v>766</v>
      </c>
      <c r="D317" s="1068"/>
      <c r="E317" s="1069" t="s">
        <v>46</v>
      </c>
      <c r="F317" s="1070"/>
      <c r="G317" s="1071"/>
      <c r="H317" s="1072"/>
      <c r="I317" s="1073"/>
      <c r="J317" s="1073"/>
      <c r="K317" s="1074"/>
      <c r="L317" s="1074"/>
      <c r="M317" s="1075"/>
      <c r="N317" s="211"/>
      <c r="O317" s="211"/>
      <c r="P317" s="211"/>
      <c r="Q317" s="211"/>
      <c r="R317" s="211"/>
      <c r="S317" s="1041"/>
      <c r="T317" s="213"/>
      <c r="U317" s="214"/>
      <c r="V317" s="1042"/>
      <c r="W317" s="211"/>
      <c r="X317" s="211"/>
      <c r="Y317" s="211"/>
      <c r="Z317" s="211"/>
      <c r="AA317" s="211"/>
      <c r="AB317" s="211"/>
      <c r="AC317" s="1041"/>
      <c r="AD317" s="213"/>
      <c r="AE317" s="214"/>
      <c r="AF317" s="1042"/>
      <c r="AG317" s="211"/>
      <c r="AH317" s="211"/>
      <c r="AI317" s="211"/>
      <c r="AJ317" s="211"/>
      <c r="AK317" s="211"/>
      <c r="AL317" s="211"/>
      <c r="AM317" s="211"/>
      <c r="AN317" s="211"/>
      <c r="HK317" s="2"/>
      <c r="HL317" s="2"/>
      <c r="HM317" s="2"/>
      <c r="HN317" s="2"/>
      <c r="HO317" s="2"/>
      <c r="HP317" s="2"/>
      <c r="HQ317" s="2"/>
      <c r="HR317" s="2"/>
      <c r="HS317" s="2"/>
    </row>
    <row r="318" spans="1:246" ht="93.75" customHeight="1" x14ac:dyDescent="0.25">
      <c r="A318" s="251"/>
      <c r="B318" s="251" t="s">
        <v>767</v>
      </c>
      <c r="C318" s="1110" t="s">
        <v>768</v>
      </c>
      <c r="D318" s="1111" t="s">
        <v>769</v>
      </c>
      <c r="E318" s="1078"/>
      <c r="F318" s="1078"/>
      <c r="G318" s="1079" t="s">
        <v>51</v>
      </c>
      <c r="H318" s="1080"/>
      <c r="I318" s="252" t="s">
        <v>74</v>
      </c>
      <c r="J318" s="1112">
        <v>3</v>
      </c>
      <c r="K318" s="226" t="s">
        <v>1169</v>
      </c>
      <c r="L318" s="254">
        <v>14</v>
      </c>
      <c r="M318" s="1112"/>
      <c r="N318" s="229"/>
      <c r="O318" s="229"/>
      <c r="P318" s="229">
        <v>30</v>
      </c>
      <c r="Q318" s="229"/>
      <c r="R318" s="229"/>
      <c r="S318" s="1049"/>
      <c r="T318" s="231" t="s">
        <v>1198</v>
      </c>
      <c r="U318" s="232" t="s">
        <v>1198</v>
      </c>
      <c r="V318" s="1115">
        <v>1</v>
      </c>
      <c r="W318" s="291" t="s">
        <v>57</v>
      </c>
      <c r="X318" s="291" t="s">
        <v>55</v>
      </c>
      <c r="Y318" s="291" t="s">
        <v>260</v>
      </c>
      <c r="Z318" s="333">
        <v>1</v>
      </c>
      <c r="AA318" s="293" t="s">
        <v>57</v>
      </c>
      <c r="AB318" s="293" t="s">
        <v>55</v>
      </c>
      <c r="AC318" s="1116" t="s">
        <v>260</v>
      </c>
      <c r="AD318" s="231" t="s">
        <v>1198</v>
      </c>
      <c r="AE318" s="232" t="str">
        <f t="shared" ref="AE318:AE319" si="73">+AD318</f>
        <v>100% CT- Devoir maison, transmission / réception assuréées par les enseignants (francoise.morcillo@univ-orleans.fr)&amp;(samuel.fasquel@univ-orleans.fr)</v>
      </c>
      <c r="AF318" s="1115">
        <v>1</v>
      </c>
      <c r="AG318" s="291" t="s">
        <v>57</v>
      </c>
      <c r="AH318" s="291" t="s">
        <v>55</v>
      </c>
      <c r="AI318" s="291" t="s">
        <v>260</v>
      </c>
      <c r="AJ318" s="333">
        <v>1</v>
      </c>
      <c r="AK318" s="293" t="s">
        <v>57</v>
      </c>
      <c r="AL318" s="293" t="s">
        <v>55</v>
      </c>
      <c r="AM318" s="293" t="s">
        <v>260</v>
      </c>
      <c r="AN318" s="258" t="s">
        <v>770</v>
      </c>
    </row>
    <row r="319" spans="1:246" ht="74.25" customHeight="1" x14ac:dyDescent="0.25">
      <c r="A319" s="251"/>
      <c r="B319" s="251" t="s">
        <v>771</v>
      </c>
      <c r="C319" s="1110" t="s">
        <v>772</v>
      </c>
      <c r="D319" s="1111" t="s">
        <v>773</v>
      </c>
      <c r="E319" s="1078"/>
      <c r="F319" s="1078"/>
      <c r="G319" s="1079" t="s">
        <v>51</v>
      </c>
      <c r="H319" s="1080"/>
      <c r="I319" s="252" t="s">
        <v>74</v>
      </c>
      <c r="J319" s="1112">
        <v>3</v>
      </c>
      <c r="K319" s="226" t="s">
        <v>526</v>
      </c>
      <c r="L319" s="254">
        <v>14</v>
      </c>
      <c r="M319" s="1112"/>
      <c r="N319" s="229"/>
      <c r="O319" s="229"/>
      <c r="P319" s="229">
        <v>30</v>
      </c>
      <c r="Q319" s="229"/>
      <c r="R319" s="229"/>
      <c r="S319" s="1049"/>
      <c r="T319" s="231" t="s">
        <v>1199</v>
      </c>
      <c r="U319" s="232" t="s">
        <v>1200</v>
      </c>
      <c r="V319" s="1115" t="s">
        <v>258</v>
      </c>
      <c r="W319" s="291" t="s">
        <v>112</v>
      </c>
      <c r="X319" s="291" t="s">
        <v>140</v>
      </c>
      <c r="Y319" s="291" t="s">
        <v>774</v>
      </c>
      <c r="Z319" s="333">
        <v>1</v>
      </c>
      <c r="AA319" s="293" t="s">
        <v>57</v>
      </c>
      <c r="AB319" s="293" t="s">
        <v>55</v>
      </c>
      <c r="AC319" s="1116" t="s">
        <v>260</v>
      </c>
      <c r="AD319" s="231" t="s">
        <v>1200</v>
      </c>
      <c r="AE319" s="232" t="str">
        <f t="shared" si="73"/>
        <v>100% CT Devoir envoyé et réceptionné par mail</v>
      </c>
      <c r="AF319" s="1115">
        <v>1</v>
      </c>
      <c r="AG319" s="291" t="s">
        <v>57</v>
      </c>
      <c r="AH319" s="291" t="s">
        <v>55</v>
      </c>
      <c r="AI319" s="291" t="s">
        <v>260</v>
      </c>
      <c r="AJ319" s="333">
        <v>1</v>
      </c>
      <c r="AK319" s="293" t="s">
        <v>57</v>
      </c>
      <c r="AL319" s="293" t="s">
        <v>55</v>
      </c>
      <c r="AM319" s="293" t="s">
        <v>260</v>
      </c>
      <c r="AN319" s="258" t="s">
        <v>775</v>
      </c>
    </row>
    <row r="320" spans="1:246" ht="28.5" customHeight="1" x14ac:dyDescent="0.25">
      <c r="A320" s="202" t="s">
        <v>776</v>
      </c>
      <c r="B320" s="202" t="s">
        <v>777</v>
      </c>
      <c r="C320" s="203" t="s">
        <v>778</v>
      </c>
      <c r="D320" s="1068"/>
      <c r="E320" s="1069" t="s">
        <v>46</v>
      </c>
      <c r="F320" s="1070"/>
      <c r="G320" s="1071"/>
      <c r="H320" s="1072"/>
      <c r="I320" s="1073"/>
      <c r="J320" s="1073"/>
      <c r="K320" s="1074"/>
      <c r="L320" s="1074"/>
      <c r="M320" s="1075"/>
      <c r="N320" s="211"/>
      <c r="O320" s="211"/>
      <c r="P320" s="211"/>
      <c r="Q320" s="211"/>
      <c r="R320" s="211"/>
      <c r="S320" s="1041"/>
      <c r="T320" s="213"/>
      <c r="U320" s="214"/>
      <c r="V320" s="1042"/>
      <c r="W320" s="211"/>
      <c r="X320" s="211"/>
      <c r="Y320" s="211"/>
      <c r="Z320" s="211"/>
      <c r="AA320" s="211"/>
      <c r="AB320" s="211"/>
      <c r="AC320" s="1041"/>
      <c r="AD320" s="213"/>
      <c r="AE320" s="214"/>
      <c r="AF320" s="1042"/>
      <c r="AG320" s="211"/>
      <c r="AH320" s="211"/>
      <c r="AI320" s="211"/>
      <c r="AJ320" s="211"/>
      <c r="AK320" s="211"/>
      <c r="AL320" s="211"/>
      <c r="AM320" s="211"/>
      <c r="AN320" s="211"/>
      <c r="HK320" s="2"/>
      <c r="HL320" s="2"/>
      <c r="HM320" s="2"/>
      <c r="HN320" s="2"/>
      <c r="HO320" s="2"/>
      <c r="HP320" s="2"/>
      <c r="HQ320" s="2"/>
      <c r="HR320" s="2"/>
      <c r="HS320" s="2"/>
    </row>
    <row r="321" spans="1:247" ht="53.25" customHeight="1" x14ac:dyDescent="0.25">
      <c r="A321" s="251"/>
      <c r="B321" s="251" t="s">
        <v>779</v>
      </c>
      <c r="C321" s="1110" t="s">
        <v>780</v>
      </c>
      <c r="D321" s="1111" t="s">
        <v>781</v>
      </c>
      <c r="E321" s="1077"/>
      <c r="F321" s="1077"/>
      <c r="G321" s="1079" t="s">
        <v>51</v>
      </c>
      <c r="H321" s="1080"/>
      <c r="I321" s="252" t="s">
        <v>74</v>
      </c>
      <c r="J321" s="1112">
        <v>3</v>
      </c>
      <c r="K321" s="226" t="s">
        <v>752</v>
      </c>
      <c r="L321" s="254">
        <v>14</v>
      </c>
      <c r="M321" s="1112"/>
      <c r="N321" s="229"/>
      <c r="O321" s="229"/>
      <c r="P321" s="229">
        <v>18</v>
      </c>
      <c r="Q321" s="229"/>
      <c r="R321" s="229"/>
      <c r="S321" s="1049"/>
      <c r="T321" s="231" t="s">
        <v>1203</v>
      </c>
      <c r="U321" s="232" t="s">
        <v>1203</v>
      </c>
      <c r="V321" s="1115">
        <v>1</v>
      </c>
      <c r="W321" s="291" t="s">
        <v>57</v>
      </c>
      <c r="X321" s="291" t="s">
        <v>67</v>
      </c>
      <c r="Y321" s="291" t="s">
        <v>782</v>
      </c>
      <c r="Z321" s="333">
        <v>1</v>
      </c>
      <c r="AA321" s="293" t="s">
        <v>57</v>
      </c>
      <c r="AB321" s="293" t="s">
        <v>67</v>
      </c>
      <c r="AC321" s="1116" t="s">
        <v>782</v>
      </c>
      <c r="AD321" s="231" t="s">
        <v>783</v>
      </c>
      <c r="AE321" s="232" t="str">
        <f t="shared" ref="AE321:AE322" si="74">+AD321</f>
        <v>oral par Skype, Whats'app ou autre le mardi 16 juin à 9h30</v>
      </c>
      <c r="AF321" s="1115">
        <v>1</v>
      </c>
      <c r="AG321" s="291" t="s">
        <v>57</v>
      </c>
      <c r="AH321" s="291" t="s">
        <v>67</v>
      </c>
      <c r="AI321" s="291" t="s">
        <v>782</v>
      </c>
      <c r="AJ321" s="333">
        <v>1</v>
      </c>
      <c r="AK321" s="293" t="s">
        <v>57</v>
      </c>
      <c r="AL321" s="293" t="s">
        <v>67</v>
      </c>
      <c r="AM321" s="293" t="s">
        <v>782</v>
      </c>
      <c r="AN321" s="258" t="s">
        <v>784</v>
      </c>
    </row>
    <row r="322" spans="1:247" ht="53.25" customHeight="1" x14ac:dyDescent="0.25">
      <c r="A322" s="251"/>
      <c r="B322" s="251" t="s">
        <v>785</v>
      </c>
      <c r="C322" s="1110" t="s">
        <v>786</v>
      </c>
      <c r="D322" s="1111" t="s">
        <v>787</v>
      </c>
      <c r="E322" s="1077"/>
      <c r="F322" s="1077"/>
      <c r="G322" s="1079" t="s">
        <v>51</v>
      </c>
      <c r="H322" s="1080"/>
      <c r="I322" s="252" t="s">
        <v>74</v>
      </c>
      <c r="J322" s="1112">
        <v>3</v>
      </c>
      <c r="K322" s="226" t="s">
        <v>788</v>
      </c>
      <c r="L322" s="254">
        <v>14</v>
      </c>
      <c r="M322" s="1112"/>
      <c r="N322" s="229"/>
      <c r="O322" s="229"/>
      <c r="P322" s="229">
        <v>18</v>
      </c>
      <c r="Q322" s="229"/>
      <c r="R322" s="229"/>
      <c r="S322" s="1049"/>
      <c r="T322" s="231" t="s">
        <v>1204</v>
      </c>
      <c r="U322" s="232" t="s">
        <v>1205</v>
      </c>
      <c r="V322" s="1115" t="s">
        <v>789</v>
      </c>
      <c r="W322" s="291" t="s">
        <v>112</v>
      </c>
      <c r="X322" s="291" t="s">
        <v>140</v>
      </c>
      <c r="Y322" s="291" t="s">
        <v>774</v>
      </c>
      <c r="Z322" s="333">
        <v>1</v>
      </c>
      <c r="AA322" s="293" t="s">
        <v>57</v>
      </c>
      <c r="AB322" s="293" t="s">
        <v>55</v>
      </c>
      <c r="AC322" s="1116" t="s">
        <v>260</v>
      </c>
      <c r="AD322" s="231" t="s">
        <v>1205</v>
      </c>
      <c r="AE322" s="232" t="str">
        <f t="shared" si="74"/>
        <v>100% CT. DM envoyé et réceptionné par mail.</v>
      </c>
      <c r="AF322" s="1115">
        <v>1</v>
      </c>
      <c r="AG322" s="291" t="s">
        <v>57</v>
      </c>
      <c r="AH322" s="291" t="s">
        <v>55</v>
      </c>
      <c r="AI322" s="291" t="s">
        <v>260</v>
      </c>
      <c r="AJ322" s="333">
        <v>1</v>
      </c>
      <c r="AK322" s="293" t="s">
        <v>57</v>
      </c>
      <c r="AL322" s="293" t="s">
        <v>55</v>
      </c>
      <c r="AM322" s="293" t="s">
        <v>260</v>
      </c>
      <c r="AN322" s="258"/>
    </row>
    <row r="323" spans="1:247" ht="25.5" x14ac:dyDescent="0.25">
      <c r="A323" s="734" t="s">
        <v>790</v>
      </c>
      <c r="B323" s="202" t="s">
        <v>791</v>
      </c>
      <c r="C323" s="203" t="s">
        <v>792</v>
      </c>
      <c r="D323" s="1068"/>
      <c r="E323" s="1069"/>
      <c r="F323" s="1070"/>
      <c r="G323" s="1071"/>
      <c r="H323" s="1072" t="s">
        <v>793</v>
      </c>
      <c r="I323" s="1073">
        <v>2</v>
      </c>
      <c r="J323" s="1073">
        <v>2</v>
      </c>
      <c r="K323" s="1074"/>
      <c r="L323" s="1074"/>
      <c r="M323" s="1075"/>
      <c r="N323" s="211"/>
      <c r="O323" s="211"/>
      <c r="P323" s="211"/>
      <c r="Q323" s="211"/>
      <c r="R323" s="211"/>
      <c r="S323" s="1041"/>
      <c r="T323" s="213"/>
      <c r="U323" s="214"/>
      <c r="V323" s="1042"/>
      <c r="W323" s="211"/>
      <c r="X323" s="211"/>
      <c r="Y323" s="211"/>
      <c r="Z323" s="211"/>
      <c r="AA323" s="211"/>
      <c r="AB323" s="211"/>
      <c r="AC323" s="1041"/>
      <c r="AD323" s="213"/>
      <c r="AE323" s="214"/>
      <c r="AF323" s="1042"/>
      <c r="AG323" s="211"/>
      <c r="AH323" s="211"/>
      <c r="AI323" s="211"/>
      <c r="AJ323" s="211"/>
      <c r="AK323" s="211"/>
      <c r="AL323" s="211"/>
      <c r="AM323" s="211"/>
      <c r="AN323" s="211"/>
      <c r="HK323" s="2"/>
      <c r="HL323" s="2"/>
      <c r="HM323" s="2"/>
      <c r="HN323" s="2"/>
      <c r="HO323" s="2"/>
      <c r="HP323" s="2"/>
      <c r="HQ323" s="2"/>
      <c r="HR323" s="2"/>
      <c r="HS323" s="2"/>
    </row>
    <row r="324" spans="1:247" ht="106.5" customHeight="1" x14ac:dyDescent="0.25">
      <c r="A324" s="220"/>
      <c r="B324" s="220" t="s">
        <v>616</v>
      </c>
      <c r="C324" s="221" t="str">
        <f>IF(C280="","",C280)</f>
        <v>Allemand S5</v>
      </c>
      <c r="D324" s="1111" t="str">
        <f>IF(D280="","",D280)</f>
        <v>LOL5B5A
LOL5C4A
LOL5D6A
LOL5DH2A
LOL5E4A
LOL5G6A
LOL5H6A</v>
      </c>
      <c r="E324" s="1077" t="str">
        <f>IF(E280="","",E280)</f>
        <v>UE TRONC COMMUN</v>
      </c>
      <c r="F324" s="1078" t="str">
        <f>IF(F280="","",F280)</f>
        <v>UFR COLLEGIUM LLSH</v>
      </c>
      <c r="G324" s="1078" t="str">
        <f>IF(G280="","",G280)</f>
        <v>LEA</v>
      </c>
      <c r="H324" s="1080"/>
      <c r="I324" s="254">
        <v>2</v>
      </c>
      <c r="J324" s="1112">
        <v>2</v>
      </c>
      <c r="K324" s="254" t="str">
        <f t="shared" ref="K324:AN324" si="75">IF(K280="","",K280)</f>
        <v>FLEURY Alain</v>
      </c>
      <c r="L324" s="254">
        <f t="shared" si="75"/>
        <v>12</v>
      </c>
      <c r="M324" s="1112" t="str">
        <f t="shared" si="75"/>
        <v/>
      </c>
      <c r="N324" s="570" t="str">
        <f t="shared" si="75"/>
        <v/>
      </c>
      <c r="O324" s="570"/>
      <c r="P324" s="255">
        <f t="shared" si="75"/>
        <v>18</v>
      </c>
      <c r="Q324" s="255"/>
      <c r="R324" s="255"/>
      <c r="S324" s="1049" t="str">
        <f t="shared" si="75"/>
        <v/>
      </c>
      <c r="T324" s="1117" t="str">
        <f t="shared" si="75"/>
        <v>100% CC dont DEVOIR MAISON</v>
      </c>
      <c r="U324" s="2659" t="str">
        <f t="shared" si="75"/>
        <v>100% CT
DEVOIR MAISON</v>
      </c>
      <c r="V324" s="1050">
        <f t="shared" si="75"/>
        <v>1</v>
      </c>
      <c r="W324" s="331" t="str">
        <f t="shared" si="75"/>
        <v>CC</v>
      </c>
      <c r="X324" s="331" t="str">
        <f t="shared" si="75"/>
        <v>écrit et oral</v>
      </c>
      <c r="Y324" s="331" t="str">
        <f t="shared" si="75"/>
        <v>écrit 1h30 + oral 15 min</v>
      </c>
      <c r="Z324" s="742">
        <f t="shared" si="75"/>
        <v>1</v>
      </c>
      <c r="AA324" s="743" t="str">
        <f t="shared" si="75"/>
        <v>CT</v>
      </c>
      <c r="AB324" s="742" t="str">
        <f t="shared" si="75"/>
        <v>écrit</v>
      </c>
      <c r="AC324" s="1051" t="str">
        <f t="shared" si="75"/>
        <v>2h00</v>
      </c>
      <c r="AD324" s="1117" t="str">
        <f t="shared" si="75"/>
        <v>100% CT oral à distance 15 min. Contacter enseignant au préalable par téléphone</v>
      </c>
      <c r="AE324" s="2659" t="str">
        <f t="shared" si="75"/>
        <v>100% CT oral à distance 15 min. Contacter enseignant au préalable par téléphone</v>
      </c>
      <c r="AF324" s="1050">
        <f t="shared" si="75"/>
        <v>1</v>
      </c>
      <c r="AG324" s="1016" t="str">
        <f t="shared" si="75"/>
        <v>CT</v>
      </c>
      <c r="AH324" s="1016" t="str">
        <f t="shared" si="75"/>
        <v>oral</v>
      </c>
      <c r="AI324" s="291" t="str">
        <f t="shared" si="75"/>
        <v>15 min</v>
      </c>
      <c r="AJ324" s="742">
        <f t="shared" si="75"/>
        <v>1</v>
      </c>
      <c r="AK324" s="1017" t="str">
        <f t="shared" si="75"/>
        <v>CT</v>
      </c>
      <c r="AL324" s="1017" t="str">
        <f t="shared" si="75"/>
        <v>oral</v>
      </c>
      <c r="AM324" s="1017" t="str">
        <f t="shared" si="75"/>
        <v>15 min</v>
      </c>
      <c r="AN324" s="258" t="str">
        <f t="shared" si="75"/>
        <v>L'enseignement d'allemand pour spécialistes des autres disciplines travaille sur toutes les compétences écrites et orales et est organisé par groupes de niveau (A2/2 à B1+).</v>
      </c>
    </row>
    <row r="325" spans="1:247" s="342" customFormat="1" ht="84.75" customHeight="1" x14ac:dyDescent="0.25">
      <c r="A325" s="1118"/>
      <c r="B325" s="1119" t="s">
        <v>794</v>
      </c>
      <c r="C325" s="1120" t="s">
        <v>795</v>
      </c>
      <c r="D325" s="1111" t="s">
        <v>796</v>
      </c>
      <c r="E325" s="1077" t="s">
        <v>797</v>
      </c>
      <c r="F325" s="1077" t="s">
        <v>123</v>
      </c>
      <c r="G325" s="1079" t="s">
        <v>51</v>
      </c>
      <c r="H325" s="1121"/>
      <c r="I325" s="227">
        <v>2</v>
      </c>
      <c r="J325" s="1122">
        <v>2</v>
      </c>
      <c r="K325" s="286" t="s">
        <v>281</v>
      </c>
      <c r="L325" s="286">
        <v>11</v>
      </c>
      <c r="M325" s="1123">
        <v>52</v>
      </c>
      <c r="N325" s="570"/>
      <c r="O325" s="570"/>
      <c r="P325" s="570">
        <v>18</v>
      </c>
      <c r="Q325" s="570"/>
      <c r="R325" s="570"/>
      <c r="S325" s="1049"/>
      <c r="T325" s="231" t="s">
        <v>1307</v>
      </c>
      <c r="U325" s="232" t="s">
        <v>1308</v>
      </c>
      <c r="V325" s="1115">
        <v>1</v>
      </c>
      <c r="W325" s="234" t="s">
        <v>54</v>
      </c>
      <c r="X325" s="234"/>
      <c r="Y325" s="234"/>
      <c r="Z325" s="333">
        <v>1</v>
      </c>
      <c r="AA325" s="44" t="s">
        <v>57</v>
      </c>
      <c r="AB325" s="44" t="s">
        <v>55</v>
      </c>
      <c r="AC325" s="1124" t="s">
        <v>82</v>
      </c>
      <c r="AD325" s="231" t="s">
        <v>1309</v>
      </c>
      <c r="AE325" s="232" t="str">
        <f t="shared" ref="AE325" si="76">+AD325</f>
        <v>DM sans temps limité, 
dépôt sujet sur CELENE le xx/06,
copie à rendre au plus tard le xx/06 sur mon adresse email emiliejanton@yahoo.fr, cmasarrre@yahoo.fr</v>
      </c>
      <c r="AF325" s="1115">
        <v>1</v>
      </c>
      <c r="AG325" s="234" t="s">
        <v>57</v>
      </c>
      <c r="AH325" s="234" t="s">
        <v>127</v>
      </c>
      <c r="AI325" s="234" t="s">
        <v>82</v>
      </c>
      <c r="AJ325" s="333">
        <v>1</v>
      </c>
      <c r="AK325" s="44" t="s">
        <v>57</v>
      </c>
      <c r="AL325" s="1017" t="str">
        <f>IF(AL281="","",AL281)</f>
        <v>écrit</v>
      </c>
      <c r="AM325" s="1124" t="s">
        <v>82</v>
      </c>
      <c r="AN325" s="634" t="s">
        <v>135</v>
      </c>
      <c r="AO325" s="1"/>
      <c r="AP325" s="1"/>
      <c r="AQ325" s="1"/>
      <c r="AR325" s="1"/>
      <c r="AS325" s="1"/>
      <c r="AT325" s="1"/>
      <c r="AU325" s="340"/>
      <c r="AV325" s="340"/>
      <c r="AW325" s="340"/>
      <c r="AX325" s="340"/>
      <c r="AY325" s="340"/>
      <c r="AZ325" s="340"/>
      <c r="BA325" s="340"/>
      <c r="BB325" s="340"/>
      <c r="BC325" s="340"/>
      <c r="BD325" s="340"/>
      <c r="BE325" s="340"/>
      <c r="BF325" s="340"/>
      <c r="BG325" s="340"/>
      <c r="BH325" s="340"/>
      <c r="BI325" s="340"/>
      <c r="BJ325" s="340"/>
      <c r="BK325" s="340"/>
      <c r="BL325" s="340"/>
      <c r="BM325" s="340"/>
      <c r="BN325" s="340"/>
      <c r="BO325" s="340"/>
      <c r="BP325" s="340"/>
      <c r="BQ325" s="340"/>
      <c r="BR325" s="340"/>
      <c r="BS325" s="340"/>
      <c r="BT325" s="340"/>
      <c r="BU325" s="340"/>
      <c r="BV325" s="340"/>
      <c r="BW325" s="340"/>
      <c r="BX325" s="340"/>
      <c r="BY325" s="340"/>
      <c r="BZ325" s="340"/>
      <c r="CA325" s="340"/>
      <c r="CB325" s="340"/>
      <c r="CC325" s="340"/>
      <c r="CD325" s="340"/>
      <c r="CE325" s="340"/>
      <c r="CF325" s="340"/>
      <c r="CG325" s="340"/>
      <c r="CH325" s="340"/>
      <c r="CI325" s="340"/>
      <c r="CJ325" s="340"/>
      <c r="CK325" s="340"/>
      <c r="CL325" s="340"/>
      <c r="CM325" s="340"/>
      <c r="CN325" s="340"/>
      <c r="CO325" s="340"/>
      <c r="CP325" s="340"/>
      <c r="CQ325" s="340"/>
      <c r="CR325" s="340"/>
      <c r="CS325" s="340"/>
      <c r="CT325" s="340"/>
      <c r="CU325" s="340"/>
      <c r="CV325" s="340"/>
      <c r="CW325" s="340"/>
      <c r="CX325" s="340"/>
      <c r="CY325" s="340"/>
      <c r="CZ325" s="340"/>
      <c r="DA325" s="340"/>
      <c r="DB325" s="340"/>
      <c r="DC325" s="340"/>
      <c r="DD325" s="340"/>
      <c r="DE325" s="340"/>
      <c r="DF325" s="340"/>
      <c r="DG325" s="340"/>
      <c r="DH325" s="340"/>
      <c r="DI325" s="340"/>
      <c r="DJ325" s="340"/>
      <c r="DK325" s="340"/>
      <c r="DL325" s="341"/>
      <c r="DM325" s="341"/>
      <c r="DN325" s="341"/>
      <c r="DO325" s="341"/>
      <c r="DP325" s="341"/>
      <c r="DQ325" s="341"/>
      <c r="DR325" s="341"/>
      <c r="DS325" s="341"/>
      <c r="DT325" s="341"/>
      <c r="DU325" s="341"/>
      <c r="DV325" s="341"/>
      <c r="DW325" s="341"/>
      <c r="DX325" s="341"/>
      <c r="DY325" s="341"/>
      <c r="DZ325" s="341"/>
      <c r="EA325" s="341"/>
      <c r="EB325" s="341"/>
      <c r="EC325" s="341"/>
      <c r="ED325" s="341"/>
      <c r="EE325" s="341"/>
      <c r="EF325" s="341"/>
      <c r="EG325" s="341"/>
      <c r="EH325" s="341"/>
      <c r="EI325" s="341"/>
      <c r="EJ325" s="341"/>
      <c r="EK325" s="341"/>
      <c r="EL325" s="341"/>
      <c r="EM325" s="341"/>
      <c r="EN325" s="341"/>
      <c r="EO325" s="341"/>
      <c r="EP325" s="341"/>
      <c r="EQ325" s="341"/>
      <c r="ER325" s="341"/>
      <c r="ES325" s="341"/>
      <c r="ET325" s="341"/>
      <c r="EU325" s="341"/>
      <c r="EV325" s="341"/>
      <c r="EW325" s="341"/>
      <c r="EX325" s="341"/>
      <c r="EY325" s="341"/>
      <c r="EZ325" s="341"/>
      <c r="FA325" s="341"/>
      <c r="FB325" s="341"/>
      <c r="FC325" s="341"/>
      <c r="FD325" s="341"/>
      <c r="FE325" s="341"/>
      <c r="FF325" s="341"/>
      <c r="FG325" s="341"/>
      <c r="FH325" s="341"/>
      <c r="FI325" s="341"/>
      <c r="FJ325" s="341"/>
      <c r="FK325" s="341"/>
      <c r="FL325" s="341"/>
      <c r="FM325" s="341"/>
      <c r="FN325" s="341"/>
      <c r="FO325" s="341"/>
      <c r="FP325" s="341"/>
      <c r="FQ325" s="341"/>
      <c r="FR325" s="341"/>
      <c r="FS325" s="341"/>
      <c r="FT325" s="341"/>
      <c r="FU325" s="341"/>
      <c r="FV325" s="341"/>
      <c r="FW325" s="341"/>
      <c r="FX325" s="341"/>
      <c r="FY325" s="341"/>
      <c r="FZ325" s="341"/>
      <c r="GA325" s="341"/>
      <c r="GB325" s="341"/>
      <c r="GC325" s="341"/>
      <c r="GD325" s="341"/>
      <c r="GE325" s="341"/>
      <c r="GF325" s="341"/>
      <c r="GG325" s="341"/>
      <c r="GH325" s="341"/>
      <c r="GI325" s="341"/>
      <c r="GJ325" s="341"/>
      <c r="GK325" s="341"/>
      <c r="GL325" s="341"/>
      <c r="GM325" s="341"/>
      <c r="GN325" s="341"/>
      <c r="GO325" s="341"/>
      <c r="GP325" s="341"/>
      <c r="GQ325" s="341"/>
      <c r="GR325" s="341"/>
      <c r="GS325" s="341"/>
      <c r="GT325" s="341"/>
      <c r="GU325" s="341"/>
      <c r="GV325" s="341"/>
      <c r="GW325" s="341"/>
      <c r="GX325" s="341"/>
      <c r="GY325" s="341"/>
      <c r="GZ325" s="341"/>
      <c r="HA325" s="341"/>
      <c r="HB325" s="341"/>
      <c r="HC325" s="341"/>
      <c r="HD325" s="341"/>
      <c r="HE325" s="341"/>
      <c r="HF325" s="341"/>
      <c r="HG325" s="341"/>
      <c r="HH325" s="341"/>
      <c r="HI325" s="341"/>
      <c r="HJ325" s="341"/>
    </row>
    <row r="326" spans="1:247" ht="25.5" x14ac:dyDescent="0.25">
      <c r="A326" s="220"/>
      <c r="B326" s="220" t="s">
        <v>622</v>
      </c>
      <c r="C326" s="221" t="str">
        <f>IF(C282="","",C282)</f>
        <v>Atelier d'écriture 1</v>
      </c>
      <c r="D326" s="1111" t="str">
        <f>IF(D282="","",D282)</f>
        <v/>
      </c>
      <c r="E326" s="1077" t="str">
        <f t="shared" ref="E326:F326" si="77">IF(E282="","",E282)</f>
        <v>UE TRONC COMMUN</v>
      </c>
      <c r="F326" s="1078" t="str">
        <f t="shared" si="77"/>
        <v>L3 LLCER</v>
      </c>
      <c r="G326" s="1078" t="str">
        <f>IF(G282="","",G282)</f>
        <v>LLCER</v>
      </c>
      <c r="H326" s="1080"/>
      <c r="I326" s="254">
        <v>2</v>
      </c>
      <c r="J326" s="1112">
        <v>2</v>
      </c>
      <c r="K326" s="254" t="str">
        <f t="shared" ref="K326:AN327" si="78">IF(K282="","",K282)</f>
        <v>SERPOLLET Noëlle
NATANSON Brigitte</v>
      </c>
      <c r="L326" s="254" t="str">
        <f t="shared" si="78"/>
        <v>09</v>
      </c>
      <c r="M326" s="1112" t="str">
        <f t="shared" si="78"/>
        <v/>
      </c>
      <c r="N326" s="570" t="str">
        <f t="shared" si="78"/>
        <v/>
      </c>
      <c r="O326" s="570"/>
      <c r="P326" s="255">
        <f t="shared" si="78"/>
        <v>15</v>
      </c>
      <c r="Q326" s="255"/>
      <c r="R326" s="255"/>
      <c r="S326" s="1049" t="str">
        <f t="shared" si="78"/>
        <v/>
      </c>
      <c r="T326" s="231" t="str">
        <f t="shared" si="78"/>
        <v>100% CC DM</v>
      </c>
      <c r="U326" s="232" t="str">
        <f t="shared" si="78"/>
        <v>100% CT. DM</v>
      </c>
      <c r="V326" s="1050">
        <f t="shared" si="78"/>
        <v>1</v>
      </c>
      <c r="W326" s="331" t="str">
        <f t="shared" si="78"/>
        <v>CC</v>
      </c>
      <c r="X326" s="331" t="str">
        <f t="shared" si="78"/>
        <v>écrit et oral</v>
      </c>
      <c r="Y326" s="331" t="str">
        <f t="shared" si="78"/>
        <v>2 écrits 1h30 et 1 oral 15 min</v>
      </c>
      <c r="Z326" s="742">
        <f t="shared" si="78"/>
        <v>1</v>
      </c>
      <c r="AA326" s="743" t="str">
        <f t="shared" si="78"/>
        <v>CT</v>
      </c>
      <c r="AB326" s="742" t="str">
        <f t="shared" si="78"/>
        <v>écrit</v>
      </c>
      <c r="AC326" s="1051" t="str">
        <f t="shared" si="78"/>
        <v>2h00</v>
      </c>
      <c r="AD326" s="1117" t="str">
        <f t="shared" si="78"/>
        <v>100% CT. DM</v>
      </c>
      <c r="AE326" s="2659" t="str">
        <f t="shared" si="78"/>
        <v>100% CT. DM</v>
      </c>
      <c r="AF326" s="1050">
        <f t="shared" si="78"/>
        <v>1</v>
      </c>
      <c r="AG326" s="1016" t="str">
        <f t="shared" si="78"/>
        <v>CT</v>
      </c>
      <c r="AH326" s="1016" t="str">
        <f t="shared" si="78"/>
        <v>écrit</v>
      </c>
      <c r="AI326" s="291" t="str">
        <f t="shared" si="78"/>
        <v>2h00</v>
      </c>
      <c r="AJ326" s="742">
        <f t="shared" si="78"/>
        <v>1</v>
      </c>
      <c r="AK326" s="1017" t="str">
        <f t="shared" si="78"/>
        <v>CT</v>
      </c>
      <c r="AL326" s="1017" t="str">
        <f t="shared" si="78"/>
        <v>écrit</v>
      </c>
      <c r="AM326" s="1017" t="str">
        <f t="shared" si="78"/>
        <v>2h00</v>
      </c>
      <c r="AN326" s="258" t="str">
        <f t="shared" si="78"/>
        <v/>
      </c>
    </row>
    <row r="327" spans="1:247" s="1139" customFormat="1" ht="39.75" customHeight="1" x14ac:dyDescent="0.25">
      <c r="A327" s="1125"/>
      <c r="B327" s="591" t="s">
        <v>798</v>
      </c>
      <c r="C327" s="1126" t="s">
        <v>799</v>
      </c>
      <c r="D327" s="1127" t="s">
        <v>800</v>
      </c>
      <c r="E327" s="1128" t="s">
        <v>50</v>
      </c>
      <c r="F327" s="1129" t="s">
        <v>801</v>
      </c>
      <c r="G327" s="1127" t="s">
        <v>286</v>
      </c>
      <c r="H327" s="1130"/>
      <c r="I327" s="1131" t="s">
        <v>52</v>
      </c>
      <c r="J327" s="1131" t="s">
        <v>52</v>
      </c>
      <c r="K327" s="1132" t="s">
        <v>288</v>
      </c>
      <c r="L327" s="1132" t="str">
        <f>"08"</f>
        <v>08</v>
      </c>
      <c r="M327" s="1133"/>
      <c r="N327" s="1134"/>
      <c r="O327" s="1134"/>
      <c r="P327" s="1134">
        <v>24</v>
      </c>
      <c r="Q327" s="1134"/>
      <c r="R327" s="1134"/>
      <c r="S327" s="1133"/>
      <c r="T327" s="231" t="s">
        <v>1305</v>
      </c>
      <c r="U327" s="232" t="s">
        <v>1306</v>
      </c>
      <c r="V327" s="1135">
        <v>1</v>
      </c>
      <c r="W327" s="757" t="s">
        <v>54</v>
      </c>
      <c r="X327" s="757"/>
      <c r="Y327" s="757"/>
      <c r="Z327" s="758">
        <v>1</v>
      </c>
      <c r="AA327" s="759" t="s">
        <v>57</v>
      </c>
      <c r="AB327" s="759" t="s">
        <v>802</v>
      </c>
      <c r="AC327" s="1136" t="s">
        <v>82</v>
      </c>
      <c r="AD327" s="1117" t="s">
        <v>1306</v>
      </c>
      <c r="AE327" s="2659" t="str">
        <f t="shared" si="78"/>
        <v/>
      </c>
      <c r="AF327" s="1135">
        <v>1</v>
      </c>
      <c r="AG327" s="757" t="s">
        <v>57</v>
      </c>
      <c r="AH327" s="757" t="s">
        <v>802</v>
      </c>
      <c r="AI327" s="757" t="s">
        <v>82</v>
      </c>
      <c r="AJ327" s="758">
        <v>1</v>
      </c>
      <c r="AK327" s="759" t="s">
        <v>57</v>
      </c>
      <c r="AL327" s="759" t="s">
        <v>802</v>
      </c>
      <c r="AM327" s="759" t="s">
        <v>82</v>
      </c>
      <c r="AN327" s="1137" t="s">
        <v>803</v>
      </c>
      <c r="AO327" s="1138"/>
      <c r="AP327" s="1138"/>
      <c r="AQ327" s="1138"/>
      <c r="AR327" s="1138"/>
      <c r="AS327" s="1138"/>
      <c r="AT327" s="1138"/>
      <c r="AU327" s="1138"/>
      <c r="AV327" s="1138"/>
      <c r="AW327" s="1138"/>
      <c r="AX327" s="1138"/>
      <c r="AY327" s="1138"/>
      <c r="AZ327" s="1138"/>
      <c r="BA327" s="1138"/>
      <c r="BB327" s="1138"/>
      <c r="BC327" s="1138"/>
      <c r="BD327" s="1138"/>
      <c r="BE327" s="1138"/>
      <c r="BF327" s="1138"/>
      <c r="BG327" s="1138"/>
      <c r="BH327" s="1138"/>
      <c r="BI327" s="1138"/>
      <c r="BJ327" s="1138"/>
      <c r="BK327" s="1138"/>
      <c r="BL327" s="1138"/>
      <c r="BM327" s="1138"/>
      <c r="BN327" s="1138"/>
      <c r="BO327" s="1138"/>
      <c r="BP327" s="1138"/>
      <c r="BQ327" s="1138"/>
      <c r="BR327" s="1138"/>
      <c r="BS327" s="1138"/>
      <c r="BT327" s="1138"/>
      <c r="BU327" s="1138"/>
      <c r="BV327" s="1138"/>
      <c r="BW327" s="1138"/>
      <c r="BX327" s="1138"/>
      <c r="BY327" s="1138"/>
      <c r="BZ327" s="1138"/>
      <c r="CA327" s="1138"/>
      <c r="CB327" s="1138"/>
      <c r="CC327" s="1138"/>
      <c r="CD327" s="1138"/>
      <c r="CE327" s="1138"/>
      <c r="CF327" s="1138"/>
      <c r="CG327" s="1138"/>
      <c r="CH327" s="1138"/>
      <c r="CI327" s="1138"/>
      <c r="CJ327" s="1138"/>
      <c r="CK327" s="1138"/>
      <c r="CL327" s="1138"/>
      <c r="CM327" s="1138"/>
      <c r="CN327" s="1138"/>
      <c r="CO327" s="1138"/>
      <c r="CP327" s="1138"/>
      <c r="CQ327" s="1138"/>
      <c r="CR327" s="1138"/>
      <c r="CS327" s="1138"/>
      <c r="CT327" s="1138"/>
      <c r="CU327" s="1138"/>
      <c r="CV327" s="1138"/>
      <c r="CW327" s="1138"/>
      <c r="CX327" s="1138"/>
      <c r="CY327" s="1138"/>
      <c r="CZ327" s="1138"/>
      <c r="DA327" s="1138"/>
      <c r="DB327" s="1138"/>
      <c r="DC327" s="1138"/>
      <c r="DD327" s="1138"/>
      <c r="DE327" s="1138"/>
      <c r="DF327" s="1138"/>
      <c r="DG327" s="1138"/>
      <c r="DH327" s="1138"/>
      <c r="DI327" s="1138"/>
      <c r="DJ327" s="1138"/>
      <c r="DK327" s="1138"/>
      <c r="DL327" s="1138"/>
      <c r="DM327" s="1138"/>
      <c r="DN327" s="1138"/>
      <c r="DO327" s="1138"/>
      <c r="DP327" s="1138"/>
      <c r="DQ327" s="1138"/>
      <c r="DR327" s="1138"/>
      <c r="DS327" s="1138"/>
      <c r="DT327" s="1138"/>
      <c r="DU327" s="1138"/>
      <c r="DV327" s="1138"/>
      <c r="DW327" s="1138"/>
      <c r="DX327" s="1138"/>
      <c r="DY327" s="1138"/>
      <c r="DZ327" s="1138"/>
      <c r="EA327" s="1138"/>
      <c r="EB327" s="1138"/>
      <c r="EC327" s="1138"/>
      <c r="ED327" s="1138"/>
      <c r="EE327" s="1138"/>
      <c r="EF327" s="1138"/>
      <c r="EG327" s="1138"/>
      <c r="EH327" s="1138"/>
      <c r="EI327" s="1138"/>
      <c r="EJ327" s="1138"/>
      <c r="EK327" s="1138"/>
      <c r="EL327" s="1138"/>
      <c r="EM327" s="1138"/>
      <c r="EN327" s="1138"/>
      <c r="EO327" s="1138"/>
      <c r="EP327" s="1138"/>
      <c r="EQ327" s="1138"/>
      <c r="ER327" s="1138"/>
      <c r="ES327" s="1138"/>
      <c r="ET327" s="1138"/>
      <c r="EU327" s="1138"/>
      <c r="EV327" s="1138"/>
      <c r="EW327" s="1138"/>
      <c r="EX327" s="1138"/>
      <c r="EY327" s="1138"/>
      <c r="EZ327" s="1138"/>
      <c r="FA327" s="1138"/>
      <c r="FB327" s="1138"/>
      <c r="FC327" s="1138"/>
      <c r="FD327" s="1138"/>
      <c r="FE327" s="1138"/>
      <c r="FF327" s="1138"/>
      <c r="FG327" s="1138"/>
      <c r="FH327" s="1138"/>
      <c r="FI327" s="1138"/>
      <c r="FJ327" s="1138"/>
      <c r="FK327" s="1138"/>
      <c r="FL327" s="1138"/>
      <c r="FM327" s="1138"/>
      <c r="FN327" s="1138"/>
      <c r="FO327" s="1138"/>
      <c r="FP327" s="1138"/>
      <c r="FQ327" s="1138"/>
      <c r="FR327" s="1138"/>
      <c r="FS327" s="1138"/>
      <c r="FT327" s="1138"/>
      <c r="FU327" s="1138"/>
      <c r="FV327" s="1138"/>
      <c r="FW327" s="1138"/>
      <c r="FX327" s="1138"/>
      <c r="FY327" s="1138"/>
      <c r="FZ327" s="1138"/>
      <c r="GA327" s="1138"/>
      <c r="GB327" s="1138"/>
      <c r="GC327" s="1138"/>
      <c r="GD327" s="1138"/>
      <c r="GE327" s="1138"/>
      <c r="GF327" s="1138"/>
      <c r="GG327" s="1138"/>
      <c r="GH327" s="1138"/>
      <c r="GI327" s="1138"/>
      <c r="GJ327" s="1138"/>
      <c r="GK327" s="1138"/>
      <c r="GL327" s="1138"/>
      <c r="GM327" s="1138"/>
      <c r="GN327" s="1138"/>
      <c r="GO327" s="1138"/>
      <c r="GP327" s="1138"/>
      <c r="GQ327" s="1138"/>
      <c r="GR327" s="1138"/>
      <c r="GS327" s="1138"/>
      <c r="GT327" s="1138"/>
      <c r="GU327" s="1138"/>
      <c r="GV327" s="1138"/>
      <c r="GW327" s="1138"/>
      <c r="GX327" s="1138"/>
      <c r="GY327" s="1138"/>
      <c r="GZ327" s="1138"/>
      <c r="HA327" s="1138"/>
      <c r="HB327" s="1138"/>
      <c r="HC327" s="1138"/>
      <c r="HD327" s="1138"/>
      <c r="HE327" s="1138"/>
      <c r="HF327" s="1138"/>
      <c r="HG327" s="1138"/>
      <c r="HH327" s="1138"/>
      <c r="HI327" s="1138"/>
      <c r="HJ327" s="1138"/>
      <c r="HK327" s="1138"/>
      <c r="HL327" s="1138"/>
      <c r="HM327" s="1138"/>
      <c r="HN327" s="1138"/>
      <c r="HO327" s="1138"/>
      <c r="HP327" s="1138"/>
      <c r="HQ327" s="1138"/>
      <c r="HR327" s="1138"/>
      <c r="HS327" s="1138"/>
      <c r="HT327" s="1138"/>
      <c r="HU327" s="1138"/>
      <c r="HV327" s="1138"/>
      <c r="HW327" s="1138"/>
      <c r="HX327" s="1138"/>
      <c r="HY327" s="1138"/>
      <c r="HZ327" s="1138"/>
      <c r="IA327" s="1138"/>
      <c r="IB327" s="1138"/>
      <c r="IC327" s="1138"/>
      <c r="ID327" s="1138"/>
      <c r="IE327" s="1138"/>
      <c r="IF327" s="1138"/>
      <c r="IG327" s="1138"/>
      <c r="IH327" s="1138"/>
      <c r="II327" s="1138"/>
      <c r="IJ327" s="1138"/>
      <c r="IK327" s="1138"/>
      <c r="IL327" s="1138"/>
      <c r="IM327" s="1138"/>
    </row>
    <row r="328" spans="1:247" ht="18.75" customHeight="1" x14ac:dyDescent="0.25">
      <c r="A328" s="1140"/>
      <c r="B328" s="1140"/>
      <c r="C328" s="1141"/>
      <c r="D328" s="1142"/>
      <c r="E328" s="1143"/>
      <c r="F328" s="1143"/>
      <c r="G328" s="1144"/>
      <c r="H328" s="1145"/>
      <c r="I328" s="1146"/>
      <c r="J328" s="1147"/>
      <c r="K328" s="254"/>
      <c r="L328" s="254"/>
      <c r="M328" s="1148"/>
      <c r="N328" s="1149"/>
      <c r="O328" s="1149"/>
      <c r="P328" s="1149"/>
      <c r="Q328" s="1149"/>
      <c r="R328" s="1149"/>
      <c r="S328" s="1150"/>
      <c r="T328" s="38"/>
      <c r="U328" s="39"/>
      <c r="V328" s="1151"/>
      <c r="W328" s="1152"/>
      <c r="X328" s="1152"/>
      <c r="Y328" s="1152"/>
      <c r="Z328" s="1153"/>
      <c r="AA328" s="1154"/>
      <c r="AB328" s="1154"/>
      <c r="AC328" s="1155"/>
      <c r="AD328" s="617"/>
      <c r="AE328" s="618"/>
      <c r="AF328" s="1151"/>
      <c r="AG328" s="1152"/>
      <c r="AH328" s="1152"/>
      <c r="AI328" s="1152"/>
      <c r="AJ328" s="1153"/>
      <c r="AK328" s="1154"/>
      <c r="AL328" s="1154"/>
      <c r="AM328" s="1154"/>
      <c r="AN328" s="258"/>
    </row>
    <row r="329" spans="1:247" ht="30.75" customHeight="1" x14ac:dyDescent="0.25">
      <c r="A329" s="309" t="s">
        <v>804</v>
      </c>
      <c r="B329" s="309" t="s">
        <v>805</v>
      </c>
      <c r="C329" s="310" t="s">
        <v>806</v>
      </c>
      <c r="D329" s="1156" t="s">
        <v>807</v>
      </c>
      <c r="E329" s="1157" t="s">
        <v>144</v>
      </c>
      <c r="F329" s="1157"/>
      <c r="G329" s="1158"/>
      <c r="H329" s="1159"/>
      <c r="I329" s="1160">
        <f>+I331+I332+I333</f>
        <v>6</v>
      </c>
      <c r="J329" s="1160">
        <f>+J331+J332+J333</f>
        <v>6</v>
      </c>
      <c r="K329" s="1161"/>
      <c r="L329" s="1161"/>
      <c r="M329" s="1162"/>
      <c r="N329" s="1163"/>
      <c r="O329" s="1163"/>
      <c r="P329" s="1163"/>
      <c r="Q329" s="1163"/>
      <c r="R329" s="1163"/>
      <c r="S329" s="1164"/>
      <c r="T329" s="317"/>
      <c r="U329" s="318"/>
      <c r="V329" s="1165"/>
      <c r="W329" s="320"/>
      <c r="X329" s="1166"/>
      <c r="Y329" s="1167"/>
      <c r="Z329" s="1168"/>
      <c r="AA329" s="1168"/>
      <c r="AB329" s="1168"/>
      <c r="AC329" s="1169"/>
      <c r="AD329" s="324"/>
      <c r="AE329" s="325"/>
      <c r="AF329" s="1167"/>
      <c r="AG329" s="1168"/>
      <c r="AH329" s="1168"/>
      <c r="AI329" s="1168"/>
      <c r="AJ329" s="1168"/>
      <c r="AK329" s="1168"/>
      <c r="AL329" s="1168"/>
      <c r="AM329" s="1168"/>
      <c r="AN329" s="1170"/>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row>
    <row r="330" spans="1:247" ht="28.5" customHeight="1" x14ac:dyDescent="0.25">
      <c r="A330" s="1171" t="s">
        <v>776</v>
      </c>
      <c r="B330" s="1171" t="s">
        <v>808</v>
      </c>
      <c r="C330" s="1172" t="s">
        <v>809</v>
      </c>
      <c r="D330" s="1173"/>
      <c r="E330" s="1174"/>
      <c r="F330" s="1175"/>
      <c r="G330" s="1176"/>
      <c r="H330" s="1177"/>
      <c r="I330" s="1178"/>
      <c r="J330" s="1178"/>
      <c r="K330" s="1179"/>
      <c r="L330" s="1179"/>
      <c r="M330" s="1180"/>
      <c r="N330" s="211"/>
      <c r="O330" s="211"/>
      <c r="P330" s="211"/>
      <c r="Q330" s="211"/>
      <c r="R330" s="211"/>
      <c r="S330" s="1181"/>
      <c r="T330" s="213"/>
      <c r="U330" s="214"/>
      <c r="V330" s="1182"/>
      <c r="W330" s="211"/>
      <c r="X330" s="211"/>
      <c r="Y330" s="211"/>
      <c r="Z330" s="211"/>
      <c r="AA330" s="211"/>
      <c r="AB330" s="211"/>
      <c r="AC330" s="1181"/>
      <c r="AD330" s="213"/>
      <c r="AE330" s="214"/>
      <c r="AF330" s="1182"/>
      <c r="AG330" s="211"/>
      <c r="AH330" s="211"/>
      <c r="AI330" s="211"/>
      <c r="AJ330" s="211"/>
      <c r="AK330" s="211"/>
      <c r="AL330" s="211"/>
      <c r="AM330" s="211"/>
      <c r="AN330" s="211"/>
      <c r="HK330" s="2"/>
      <c r="HL330" s="2"/>
      <c r="HM330" s="2"/>
      <c r="HN330" s="2"/>
      <c r="HO330" s="2"/>
      <c r="HP330" s="2"/>
      <c r="HQ330" s="2"/>
      <c r="HR330" s="2"/>
      <c r="HS330" s="2"/>
    </row>
    <row r="331" spans="1:247" s="342" customFormat="1" ht="59.25" customHeight="1" x14ac:dyDescent="0.25">
      <c r="A331" s="1183"/>
      <c r="B331" s="1183" t="str">
        <f t="shared" ref="B331:D332" si="79">IF(B307="","",B307)</f>
        <v>LLA5C6A</v>
      </c>
      <c r="C331" s="337" t="str">
        <f t="shared" si="79"/>
        <v>Peinture espagnole S5</v>
      </c>
      <c r="D331" s="1184" t="str">
        <f t="shared" si="79"/>
        <v>LOL5B9A
LOL5C5A
LOL5J9O</v>
      </c>
      <c r="E331" s="1185" t="s">
        <v>149</v>
      </c>
      <c r="F331" s="1186" t="str">
        <f t="shared" ref="F331:G332" si="80">IF(F307="","",F307)</f>
        <v>L3 LLCER et LEA parc. Médiation
L3 LLCER ESP et LEA parc MEEF 2 espagnol</v>
      </c>
      <c r="G331" s="1187" t="str">
        <f t="shared" si="80"/>
        <v>LLCER</v>
      </c>
      <c r="H331" s="1188"/>
      <c r="I331" s="227">
        <v>2</v>
      </c>
      <c r="J331" s="1189">
        <v>2</v>
      </c>
      <c r="K331" s="227" t="str">
        <f t="shared" ref="K331:AN332" si="81">IF(K307="","",K307)</f>
        <v>EYMAR Marcos</v>
      </c>
      <c r="L331" s="227">
        <f t="shared" si="81"/>
        <v>14</v>
      </c>
      <c r="M331" s="1189" t="str">
        <f t="shared" si="81"/>
        <v/>
      </c>
      <c r="N331" s="228" t="str">
        <f t="shared" si="81"/>
        <v/>
      </c>
      <c r="O331" s="228"/>
      <c r="P331" s="229">
        <f t="shared" si="81"/>
        <v>18</v>
      </c>
      <c r="Q331" s="229"/>
      <c r="R331" s="229"/>
      <c r="S331" s="1190" t="str">
        <f t="shared" si="81"/>
        <v/>
      </c>
      <c r="T331" s="1117" t="str">
        <f t="shared" si="81"/>
        <v>50% CC oral, 50 % CT devoir maison à déposer sur Célène sans limitation de temps</v>
      </c>
      <c r="U331" s="2659" t="str">
        <f t="shared" si="81"/>
        <v>100% CT. DM à déposer sur Célène sans limitation de temps.</v>
      </c>
      <c r="V331" s="1191">
        <f t="shared" si="81"/>
        <v>1</v>
      </c>
      <c r="W331" s="291" t="str">
        <f t="shared" si="81"/>
        <v>CC</v>
      </c>
      <c r="X331" s="291" t="str">
        <f t="shared" si="81"/>
        <v>écrit et oral</v>
      </c>
      <c r="Y331" s="291" t="str">
        <f t="shared" si="81"/>
        <v/>
      </c>
      <c r="Z331" s="292">
        <f t="shared" si="81"/>
        <v>1</v>
      </c>
      <c r="AA331" s="293" t="str">
        <f t="shared" si="81"/>
        <v>CT</v>
      </c>
      <c r="AB331" s="293" t="str">
        <f t="shared" si="81"/>
        <v>oral</v>
      </c>
      <c r="AC331" s="1192" t="str">
        <f t="shared" si="81"/>
        <v>20 min</v>
      </c>
      <c r="AD331" s="1117" t="str">
        <f t="shared" si="81"/>
        <v>100% CT. DM à déposer sur Célène sans limitation de temps.</v>
      </c>
      <c r="AE331" s="2659" t="str">
        <f t="shared" ref="AE331" si="82">IF(AE287="","",AE287)</f>
        <v>100% CT écrit 1h30 Célène</v>
      </c>
      <c r="AF331" s="1191">
        <f t="shared" si="81"/>
        <v>1</v>
      </c>
      <c r="AG331" s="291" t="str">
        <f t="shared" si="81"/>
        <v>CT</v>
      </c>
      <c r="AH331" s="291" t="str">
        <f t="shared" si="81"/>
        <v>oral</v>
      </c>
      <c r="AI331" s="291" t="str">
        <f t="shared" si="81"/>
        <v>20 min</v>
      </c>
      <c r="AJ331" s="292">
        <f t="shared" si="81"/>
        <v>1</v>
      </c>
      <c r="AK331" s="293" t="str">
        <f t="shared" si="81"/>
        <v>CT</v>
      </c>
      <c r="AL331" s="293" t="str">
        <f t="shared" si="81"/>
        <v>oral</v>
      </c>
      <c r="AM331" s="293" t="str">
        <f t="shared" si="81"/>
        <v>20 min</v>
      </c>
      <c r="AN331" s="237" t="str">
        <f t="shared" si="81"/>
        <v>Etude d'une anthologie de tableaux de l'époque classique au vingtième siècle.</v>
      </c>
      <c r="AO331" s="340"/>
      <c r="AP331" s="340"/>
      <c r="AQ331" s="340"/>
      <c r="AR331" s="340"/>
      <c r="AS331" s="340"/>
      <c r="AT331" s="340"/>
      <c r="AU331" s="340"/>
      <c r="AV331" s="340"/>
      <c r="AW331" s="340"/>
      <c r="AX331" s="340"/>
      <c r="AY331" s="340"/>
      <c r="AZ331" s="340"/>
      <c r="BA331" s="340"/>
      <c r="BB331" s="340"/>
      <c r="BC331" s="340"/>
      <c r="BD331" s="340"/>
      <c r="BE331" s="340"/>
      <c r="BF331" s="340"/>
      <c r="BG331" s="340"/>
      <c r="BH331" s="340"/>
      <c r="BI331" s="340"/>
      <c r="BJ331" s="340"/>
      <c r="BK331" s="340"/>
      <c r="BL331" s="340"/>
      <c r="BM331" s="340"/>
      <c r="BN331" s="340"/>
      <c r="BO331" s="340"/>
      <c r="BP331" s="340"/>
      <c r="BQ331" s="340"/>
      <c r="BR331" s="340"/>
      <c r="BS331" s="340"/>
      <c r="BT331" s="340"/>
      <c r="BU331" s="340"/>
      <c r="BV331" s="340"/>
      <c r="BW331" s="340"/>
      <c r="BX331" s="340"/>
      <c r="BY331" s="340"/>
      <c r="BZ331" s="340"/>
      <c r="CA331" s="340"/>
      <c r="CB331" s="340"/>
      <c r="CC331" s="340"/>
      <c r="CD331" s="340"/>
      <c r="CE331" s="340"/>
      <c r="CF331" s="340"/>
      <c r="CG331" s="340"/>
      <c r="CH331" s="340"/>
      <c r="CI331" s="340"/>
      <c r="CJ331" s="340"/>
      <c r="CK331" s="340"/>
      <c r="CL331" s="340"/>
      <c r="CM331" s="340"/>
      <c r="CN331" s="340"/>
      <c r="CO331" s="340"/>
      <c r="CP331" s="340"/>
      <c r="CQ331" s="340"/>
      <c r="CR331" s="340"/>
      <c r="CS331" s="340"/>
      <c r="CT331" s="340"/>
      <c r="CU331" s="340"/>
      <c r="CV331" s="340"/>
      <c r="CW331" s="340"/>
      <c r="CX331" s="340"/>
      <c r="CY331" s="340"/>
      <c r="CZ331" s="340"/>
      <c r="DA331" s="340"/>
      <c r="DB331" s="340"/>
      <c r="DC331" s="340"/>
      <c r="DD331" s="340"/>
      <c r="DE331" s="340"/>
      <c r="DF331" s="340"/>
      <c r="DG331" s="340"/>
      <c r="DH331" s="340"/>
      <c r="DI331" s="340"/>
      <c r="DJ331" s="340"/>
      <c r="DK331" s="340"/>
      <c r="DL331" s="341"/>
      <c r="DM331" s="341"/>
      <c r="DN331" s="341"/>
      <c r="DO331" s="341"/>
      <c r="DP331" s="341"/>
      <c r="DQ331" s="341"/>
      <c r="DR331" s="341"/>
      <c r="DS331" s="341"/>
      <c r="DT331" s="341"/>
      <c r="DU331" s="341"/>
      <c r="DV331" s="341"/>
      <c r="DW331" s="341"/>
      <c r="DX331" s="341"/>
      <c r="DY331" s="341"/>
      <c r="DZ331" s="341"/>
      <c r="EA331" s="341"/>
      <c r="EB331" s="341"/>
      <c r="EC331" s="341"/>
      <c r="ED331" s="341"/>
      <c r="EE331" s="341"/>
      <c r="EF331" s="341"/>
      <c r="EG331" s="341"/>
      <c r="EH331" s="341"/>
      <c r="EI331" s="341"/>
      <c r="EJ331" s="341"/>
      <c r="EK331" s="341"/>
      <c r="EL331" s="341"/>
      <c r="EM331" s="341"/>
      <c r="EN331" s="341"/>
      <c r="EO331" s="341"/>
      <c r="EP331" s="341"/>
      <c r="EQ331" s="341"/>
      <c r="ER331" s="341"/>
      <c r="ES331" s="341"/>
      <c r="ET331" s="341"/>
      <c r="EU331" s="341"/>
      <c r="EV331" s="341"/>
      <c r="EW331" s="341"/>
      <c r="EX331" s="341"/>
      <c r="EY331" s="341"/>
      <c r="EZ331" s="341"/>
      <c r="FA331" s="341"/>
      <c r="FB331" s="341"/>
      <c r="FC331" s="341"/>
      <c r="FD331" s="341"/>
      <c r="FE331" s="341"/>
      <c r="FF331" s="341"/>
      <c r="FG331" s="341"/>
      <c r="FH331" s="341"/>
      <c r="FI331" s="341"/>
      <c r="FJ331" s="341"/>
      <c r="FK331" s="341"/>
      <c r="FL331" s="341"/>
      <c r="FM331" s="341"/>
      <c r="FN331" s="341"/>
      <c r="FO331" s="341"/>
      <c r="FP331" s="341"/>
      <c r="FQ331" s="341"/>
      <c r="FR331" s="341"/>
      <c r="FS331" s="341"/>
      <c r="FT331" s="341"/>
      <c r="FU331" s="341"/>
      <c r="FV331" s="341"/>
      <c r="FW331" s="341"/>
      <c r="FX331" s="341"/>
      <c r="FY331" s="341"/>
      <c r="FZ331" s="341"/>
      <c r="GA331" s="341"/>
      <c r="GB331" s="341"/>
      <c r="GC331" s="341"/>
      <c r="GD331" s="341"/>
      <c r="GE331" s="341"/>
      <c r="GF331" s="341"/>
      <c r="GG331" s="341"/>
      <c r="GH331" s="341"/>
      <c r="GI331" s="341"/>
      <c r="GJ331" s="341"/>
      <c r="GK331" s="341"/>
      <c r="GL331" s="341"/>
      <c r="GM331" s="341"/>
      <c r="GN331" s="341"/>
      <c r="GO331" s="341"/>
      <c r="GP331" s="341"/>
      <c r="GQ331" s="341"/>
      <c r="GR331" s="341"/>
      <c r="GS331" s="341"/>
      <c r="GT331" s="341"/>
      <c r="GU331" s="341"/>
      <c r="GV331" s="341"/>
      <c r="GW331" s="341"/>
      <c r="GX331" s="341"/>
      <c r="GY331" s="341"/>
      <c r="GZ331" s="341"/>
      <c r="HA331" s="341"/>
      <c r="HB331" s="341"/>
      <c r="HC331" s="341"/>
      <c r="HD331" s="341"/>
      <c r="HE331" s="341"/>
      <c r="HF331" s="341"/>
      <c r="HG331" s="341"/>
      <c r="HH331" s="341"/>
      <c r="HI331" s="341"/>
      <c r="HJ331" s="341"/>
    </row>
    <row r="332" spans="1:247" ht="52.5" customHeight="1" x14ac:dyDescent="0.25">
      <c r="A332" s="251"/>
      <c r="B332" s="251" t="str">
        <f t="shared" si="79"/>
        <v>LLA5C6B</v>
      </c>
      <c r="C332" s="1088" t="str">
        <f t="shared" si="79"/>
        <v>Cinéma latino-américain S5</v>
      </c>
      <c r="D332" s="1184" t="str">
        <f t="shared" si="79"/>
        <v>LOL6B9L
LOL6C6B
LOL6J9H</v>
      </c>
      <c r="E332" s="1193" t="s">
        <v>149</v>
      </c>
      <c r="F332" s="1185" t="str">
        <f t="shared" si="80"/>
        <v>L3 LLCER et LEA parc. Médiation
L3 LLCER ESP et LEA parc MEEF 2 espagnol</v>
      </c>
      <c r="G332" s="1193" t="str">
        <f t="shared" si="80"/>
        <v>LLCER</v>
      </c>
      <c r="H332" s="1194"/>
      <c r="I332" s="1090">
        <v>2</v>
      </c>
      <c r="J332" s="1195">
        <v>2</v>
      </c>
      <c r="K332" s="1090" t="str">
        <f t="shared" si="81"/>
        <v>NATANSON Brigitte</v>
      </c>
      <c r="L332" s="1090">
        <f t="shared" si="81"/>
        <v>14</v>
      </c>
      <c r="M332" s="1195" t="str">
        <f t="shared" si="81"/>
        <v/>
      </c>
      <c r="N332" s="570" t="str">
        <f t="shared" si="81"/>
        <v/>
      </c>
      <c r="O332" s="570"/>
      <c r="P332" s="255">
        <f t="shared" si="81"/>
        <v>18</v>
      </c>
      <c r="Q332" s="255"/>
      <c r="R332" s="255"/>
      <c r="S332" s="1150" t="str">
        <f t="shared" si="81"/>
        <v/>
      </c>
      <c r="T332" s="1117" t="str">
        <f t="shared" si="81"/>
        <v>100% CC. DM à déposer sur Célène</v>
      </c>
      <c r="U332" s="2659" t="str">
        <f t="shared" si="81"/>
        <v>100% CT DM à déposer sur Célène</v>
      </c>
      <c r="V332" s="1191">
        <f t="shared" si="81"/>
        <v>1</v>
      </c>
      <c r="W332" s="291" t="str">
        <f t="shared" si="81"/>
        <v>CC</v>
      </c>
      <c r="X332" s="291" t="str">
        <f t="shared" si="81"/>
        <v>écrit et oral</v>
      </c>
      <c r="Y332" s="291" t="str">
        <f t="shared" si="81"/>
        <v/>
      </c>
      <c r="Z332" s="292">
        <f t="shared" si="81"/>
        <v>1</v>
      </c>
      <c r="AA332" s="293" t="str">
        <f t="shared" si="81"/>
        <v>CT</v>
      </c>
      <c r="AB332" s="293" t="str">
        <f t="shared" si="81"/>
        <v>dossier + soutenance</v>
      </c>
      <c r="AC332" s="1192" t="str">
        <f t="shared" si="81"/>
        <v>20 min</v>
      </c>
      <c r="AD332" s="1117" t="str">
        <f t="shared" si="81"/>
        <v>100% CT DM à déposer sur Célène</v>
      </c>
      <c r="AE332" s="2659" t="str">
        <f t="shared" si="81"/>
        <v>100% CT DM à déposer sur Célène</v>
      </c>
      <c r="AF332" s="1191">
        <f t="shared" si="81"/>
        <v>1</v>
      </c>
      <c r="AG332" s="291" t="str">
        <f t="shared" si="81"/>
        <v>CT</v>
      </c>
      <c r="AH332" s="291" t="str">
        <f t="shared" si="81"/>
        <v>dossier</v>
      </c>
      <c r="AI332" s="291" t="str">
        <f t="shared" si="81"/>
        <v/>
      </c>
      <c r="AJ332" s="292">
        <f t="shared" si="81"/>
        <v>1</v>
      </c>
      <c r="AK332" s="293" t="str">
        <f t="shared" si="81"/>
        <v>CT</v>
      </c>
      <c r="AL332" s="293" t="str">
        <f t="shared" si="81"/>
        <v>dossier</v>
      </c>
      <c r="AM332" s="293" t="str">
        <f t="shared" si="81"/>
        <v/>
      </c>
      <c r="AN332" s="1092" t="str">
        <f t="shared" si="81"/>
        <v>Le cinéma latino-américain : histoire et fiction dans le cinéma argentin.</v>
      </c>
    </row>
    <row r="333" spans="1:247" ht="89.25" x14ac:dyDescent="0.25">
      <c r="A333" s="220"/>
      <c r="B333" s="220" t="s">
        <v>810</v>
      </c>
      <c r="C333" s="221" t="s">
        <v>811</v>
      </c>
      <c r="D333" s="1184" t="s">
        <v>812</v>
      </c>
      <c r="E333" s="1185" t="s">
        <v>149</v>
      </c>
      <c r="F333" s="1186" t="s">
        <v>813</v>
      </c>
      <c r="G333" s="1186" t="s">
        <v>51</v>
      </c>
      <c r="H333" s="1194"/>
      <c r="I333" s="254">
        <v>2</v>
      </c>
      <c r="J333" s="1148">
        <v>2</v>
      </c>
      <c r="K333" s="254" t="s">
        <v>814</v>
      </c>
      <c r="L333" s="254">
        <v>14</v>
      </c>
      <c r="M333" s="1148"/>
      <c r="N333" s="570"/>
      <c r="O333" s="570"/>
      <c r="P333" s="255">
        <v>18</v>
      </c>
      <c r="Q333" s="255"/>
      <c r="R333" s="255"/>
      <c r="S333" s="1150"/>
      <c r="T333" s="231" t="s">
        <v>1206</v>
      </c>
      <c r="U333" s="232" t="s">
        <v>1207</v>
      </c>
      <c r="V333" s="1196">
        <v>1</v>
      </c>
      <c r="W333" s="331" t="s">
        <v>54</v>
      </c>
      <c r="X333" s="331" t="s">
        <v>55</v>
      </c>
      <c r="Y333" s="331" t="s">
        <v>76</v>
      </c>
      <c r="Z333" s="742">
        <v>1</v>
      </c>
      <c r="AA333" s="743" t="s">
        <v>57</v>
      </c>
      <c r="AB333" s="742" t="s">
        <v>55</v>
      </c>
      <c r="AC333" s="1197" t="s">
        <v>76</v>
      </c>
      <c r="AD333" s="1117" t="s">
        <v>1207</v>
      </c>
      <c r="AE333" s="2659" t="str">
        <f>+AD333</f>
        <v>100% CT - Constitution d'un dossier de séquence à partir d'un corpus fourni.</v>
      </c>
      <c r="AF333" s="1196">
        <v>1</v>
      </c>
      <c r="AG333" s="1016" t="s">
        <v>57</v>
      </c>
      <c r="AH333" s="1016" t="s">
        <v>55</v>
      </c>
      <c r="AI333" s="291" t="s">
        <v>76</v>
      </c>
      <c r="AJ333" s="742">
        <v>1</v>
      </c>
      <c r="AK333" s="1017" t="s">
        <v>57</v>
      </c>
      <c r="AL333" s="1017" t="s">
        <v>55</v>
      </c>
      <c r="AM333" s="1017" t="s">
        <v>76</v>
      </c>
      <c r="AN333" s="258" t="s">
        <v>815</v>
      </c>
    </row>
    <row r="334" spans="1:247" ht="30.75" customHeight="1" x14ac:dyDescent="0.25">
      <c r="A334" s="309" t="s">
        <v>816</v>
      </c>
      <c r="B334" s="309" t="s">
        <v>817</v>
      </c>
      <c r="C334" s="310" t="s">
        <v>818</v>
      </c>
      <c r="D334" s="1198" t="s">
        <v>819</v>
      </c>
      <c r="E334" s="1199" t="s">
        <v>144</v>
      </c>
      <c r="F334" s="1199"/>
      <c r="G334" s="1200"/>
      <c r="H334" s="1201"/>
      <c r="I334" s="1202">
        <f>+I336+I337</f>
        <v>6</v>
      </c>
      <c r="J334" s="1202">
        <f>+J336+J337</f>
        <v>6</v>
      </c>
      <c r="K334" s="1203"/>
      <c r="L334" s="1203"/>
      <c r="M334" s="1204"/>
      <c r="N334" s="1205"/>
      <c r="O334" s="1205"/>
      <c r="P334" s="1205"/>
      <c r="Q334" s="1205"/>
      <c r="R334" s="1205"/>
      <c r="S334" s="1206"/>
      <c r="T334" s="317"/>
      <c r="U334" s="318"/>
      <c r="V334" s="1207"/>
      <c r="W334" s="320"/>
      <c r="X334" s="1208"/>
      <c r="Y334" s="1209"/>
      <c r="Z334" s="1208"/>
      <c r="AA334" s="1208"/>
      <c r="AB334" s="1208"/>
      <c r="AC334" s="1210"/>
      <c r="AD334" s="324"/>
      <c r="AE334" s="325"/>
      <c r="AF334" s="1209"/>
      <c r="AG334" s="1208"/>
      <c r="AH334" s="1208"/>
      <c r="AI334" s="1208"/>
      <c r="AJ334" s="1208"/>
      <c r="AK334" s="1208"/>
      <c r="AL334" s="1208"/>
      <c r="AM334" s="1208"/>
      <c r="AN334" s="1211"/>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row>
    <row r="335" spans="1:247" ht="25.5" x14ac:dyDescent="0.25">
      <c r="A335" s="1212" t="str">
        <f>IF(A289="","",A289)</f>
        <v>LOLA5J70</v>
      </c>
      <c r="B335" s="1212" t="s">
        <v>655</v>
      </c>
      <c r="C335" s="1213" t="s">
        <v>656</v>
      </c>
      <c r="D335" s="1212" t="str">
        <f t="shared" ref="D335:H337" si="83">IF(D289="","",D289)</f>
        <v/>
      </c>
      <c r="E335" s="1212" t="str">
        <f t="shared" si="83"/>
        <v>BLOC / CHAPEAU</v>
      </c>
      <c r="F335" s="1212" t="str">
        <f t="shared" si="83"/>
        <v/>
      </c>
      <c r="G335" s="1212" t="str">
        <f t="shared" si="83"/>
        <v/>
      </c>
      <c r="H335" s="1212" t="str">
        <f t="shared" si="83"/>
        <v/>
      </c>
      <c r="I335" s="1214"/>
      <c r="J335" s="1214"/>
      <c r="K335" s="1212" t="str">
        <f t="shared" ref="K335:AN337" si="84">IF(K289="","",K289)</f>
        <v/>
      </c>
      <c r="L335" s="1212" t="str">
        <f t="shared" si="84"/>
        <v/>
      </c>
      <c r="M335" s="1215" t="str">
        <f t="shared" si="84"/>
        <v/>
      </c>
      <c r="N335" s="1212" t="str">
        <f t="shared" si="84"/>
        <v/>
      </c>
      <c r="O335" s="1212"/>
      <c r="P335" s="1212" t="str">
        <f t="shared" si="84"/>
        <v/>
      </c>
      <c r="Q335" s="1212"/>
      <c r="R335" s="1212"/>
      <c r="S335" s="1215" t="str">
        <f t="shared" si="84"/>
        <v/>
      </c>
      <c r="T335" s="483"/>
      <c r="U335" s="484"/>
      <c r="V335" s="1216" t="str">
        <f t="shared" si="84"/>
        <v/>
      </c>
      <c r="W335" s="202" t="str">
        <f t="shared" si="84"/>
        <v/>
      </c>
      <c r="X335" s="202" t="str">
        <f t="shared" si="84"/>
        <v/>
      </c>
      <c r="Y335" s="202" t="str">
        <f t="shared" si="84"/>
        <v/>
      </c>
      <c r="Z335" s="202" t="str">
        <f t="shared" si="84"/>
        <v/>
      </c>
      <c r="AA335" s="202" t="str">
        <f t="shared" si="84"/>
        <v/>
      </c>
      <c r="AB335" s="202" t="str">
        <f t="shared" si="84"/>
        <v/>
      </c>
      <c r="AC335" s="1217" t="str">
        <f t="shared" si="84"/>
        <v/>
      </c>
      <c r="AD335" s="483"/>
      <c r="AE335" s="484"/>
      <c r="AF335" s="1216" t="str">
        <f t="shared" si="84"/>
        <v/>
      </c>
      <c r="AG335" s="202" t="str">
        <f t="shared" si="84"/>
        <v/>
      </c>
      <c r="AH335" s="202" t="str">
        <f t="shared" si="84"/>
        <v/>
      </c>
      <c r="AI335" s="202" t="str">
        <f t="shared" si="84"/>
        <v/>
      </c>
      <c r="AJ335" s="202" t="str">
        <f t="shared" si="84"/>
        <v/>
      </c>
      <c r="AK335" s="202" t="str">
        <f t="shared" si="84"/>
        <v/>
      </c>
      <c r="AL335" s="202" t="str">
        <f t="shared" si="84"/>
        <v/>
      </c>
      <c r="AM335" s="202" t="str">
        <f t="shared" si="84"/>
        <v/>
      </c>
      <c r="AN335" s="202" t="str">
        <f t="shared" si="84"/>
        <v/>
      </c>
      <c r="HK335" s="2"/>
      <c r="HL335" s="2"/>
      <c r="HM335" s="2"/>
      <c r="HN335" s="2"/>
      <c r="HO335" s="2"/>
      <c r="HP335" s="2"/>
      <c r="HQ335" s="2"/>
      <c r="HR335" s="2"/>
      <c r="HS335" s="2"/>
    </row>
    <row r="336" spans="1:247" ht="38.25" x14ac:dyDescent="0.25">
      <c r="A336" s="220"/>
      <c r="B336" s="1218" t="str">
        <f t="shared" ref="B336:C337" si="85">IF(B290="","",B290)</f>
        <v>LLA5J7A</v>
      </c>
      <c r="C336" s="1219" t="str">
        <f t="shared" si="85"/>
        <v>Droit des affaires internationales</v>
      </c>
      <c r="D336" s="1218" t="str">
        <f t="shared" si="83"/>
        <v>LOL5B9H
LOL5C9D
LOL5J7A1</v>
      </c>
      <c r="E336" s="1220" t="str">
        <f t="shared" si="83"/>
        <v>UE spécialisation</v>
      </c>
      <c r="F336" s="1221" t="str">
        <f t="shared" si="83"/>
        <v>L3 LEA et L3 LLCER parc. Commerce international</v>
      </c>
      <c r="G336" s="1222" t="str">
        <f t="shared" si="83"/>
        <v>LEA</v>
      </c>
      <c r="H336" s="1223"/>
      <c r="I336" s="254">
        <v>3</v>
      </c>
      <c r="J336" s="1224">
        <v>3</v>
      </c>
      <c r="K336" s="254" t="str">
        <f t="shared" si="84"/>
        <v>GALLET Elodie</v>
      </c>
      <c r="L336" s="254">
        <f t="shared" si="84"/>
        <v>11</v>
      </c>
      <c r="M336" s="1224" t="str">
        <f t="shared" si="84"/>
        <v/>
      </c>
      <c r="N336" s="570">
        <f t="shared" si="84"/>
        <v>10</v>
      </c>
      <c r="O336" s="570"/>
      <c r="P336" s="255">
        <f t="shared" si="84"/>
        <v>10</v>
      </c>
      <c r="Q336" s="255"/>
      <c r="R336" s="255"/>
      <c r="S336" s="1225" t="str">
        <f t="shared" si="84"/>
        <v/>
      </c>
      <c r="T336" s="1117" t="str">
        <f t="shared" si="84"/>
        <v>100 % CC écrit et oral 1h écrit / 15 min oral + participation / pour l'écrit Celene et l'oral Teams</v>
      </c>
      <c r="U336" s="2659" t="str">
        <f t="shared" si="84"/>
        <v>100 % oral sur Teams 20 min</v>
      </c>
      <c r="V336" s="1226">
        <f t="shared" si="84"/>
        <v>1</v>
      </c>
      <c r="W336" s="331" t="str">
        <f t="shared" si="84"/>
        <v>CC</v>
      </c>
      <c r="X336" s="331" t="str">
        <f t="shared" si="84"/>
        <v>écrit et oral</v>
      </c>
      <c r="Y336" s="331" t="str">
        <f t="shared" si="84"/>
        <v>2h00</v>
      </c>
      <c r="Z336" s="742">
        <f t="shared" si="84"/>
        <v>1</v>
      </c>
      <c r="AA336" s="743" t="str">
        <f t="shared" si="84"/>
        <v>CT</v>
      </c>
      <c r="AB336" s="742" t="str">
        <f t="shared" si="84"/>
        <v>oral</v>
      </c>
      <c r="AC336" s="1227" t="str">
        <f t="shared" si="84"/>
        <v>15 min</v>
      </c>
      <c r="AD336" s="1117" t="str">
        <f t="shared" si="84"/>
        <v>100% CT 1h écrit / 15 min oral + participation / pour l'écrit Celene et l'oral Teams</v>
      </c>
      <c r="AE336" s="2659" t="str">
        <f t="shared" si="84"/>
        <v>100% CT 1h écrit / 15 min oral + participation / pour l'écrit Celene et l'oral Teams</v>
      </c>
      <c r="AF336" s="1226">
        <f t="shared" si="84"/>
        <v>1</v>
      </c>
      <c r="AG336" s="1016" t="str">
        <f t="shared" si="84"/>
        <v>CT</v>
      </c>
      <c r="AH336" s="1016" t="str">
        <f t="shared" si="84"/>
        <v>oral</v>
      </c>
      <c r="AI336" s="291" t="str">
        <f t="shared" si="84"/>
        <v>15 min</v>
      </c>
      <c r="AJ336" s="742">
        <f t="shared" si="84"/>
        <v>1</v>
      </c>
      <c r="AK336" s="1017" t="str">
        <f t="shared" si="84"/>
        <v>CT</v>
      </c>
      <c r="AL336" s="1017" t="str">
        <f t="shared" si="84"/>
        <v>oral</v>
      </c>
      <c r="AM336" s="1017" t="str">
        <f t="shared" si="84"/>
        <v>15 min</v>
      </c>
      <c r="AN336" s="258" t="str">
        <f t="shared" si="84"/>
        <v>Ce cours portera sur les sources du droit des affaires internationales,les divers instruments d'uniformisation du droit (hard law et soft law - règlements européens, OMC, accords internationaux, lex mercatoria, etc…), ainsi que susr la résolution des litiges.</v>
      </c>
    </row>
    <row r="337" spans="1:246" ht="52.5" customHeight="1" x14ac:dyDescent="0.25">
      <c r="A337" s="220"/>
      <c r="B337" s="259" t="str">
        <f t="shared" si="85"/>
        <v>LLA5J7B</v>
      </c>
      <c r="C337" s="1018" t="str">
        <f t="shared" si="85"/>
        <v>Introduction au  commerce international</v>
      </c>
      <c r="D337" s="1228" t="str">
        <f t="shared" si="83"/>
        <v>LOL5B9I
LOL5C9E
LOL5J7A2</v>
      </c>
      <c r="E337" s="1229" t="str">
        <f t="shared" si="83"/>
        <v>UE spécialisation</v>
      </c>
      <c r="F337" s="1229" t="str">
        <f t="shared" si="83"/>
        <v>L3 LEA et L3 LLCER parc. Commerce international</v>
      </c>
      <c r="G337" s="1230" t="str">
        <f t="shared" si="83"/>
        <v>LEA</v>
      </c>
      <c r="H337" s="1231"/>
      <c r="I337" s="1229">
        <v>3</v>
      </c>
      <c r="J337" s="1232">
        <v>3</v>
      </c>
      <c r="K337" s="581" t="str">
        <f t="shared" si="84"/>
        <v>NOEL Isabelle</v>
      </c>
      <c r="L337" s="581" t="str">
        <f t="shared" si="84"/>
        <v>06</v>
      </c>
      <c r="M337" s="1233" t="str">
        <f t="shared" si="84"/>
        <v/>
      </c>
      <c r="N337" s="228">
        <f t="shared" si="84"/>
        <v>20</v>
      </c>
      <c r="O337" s="228"/>
      <c r="P337" s="229" t="str">
        <f t="shared" si="84"/>
        <v/>
      </c>
      <c r="Q337" s="229"/>
      <c r="R337" s="229"/>
      <c r="S337" s="1225" t="str">
        <f t="shared" si="84"/>
        <v/>
      </c>
      <c r="T337" s="1117" t="str">
        <f t="shared" si="84"/>
        <v>CT 100 % QCM sur CELENE ou EVALBOX ou autre logiciel  1h</v>
      </c>
      <c r="U337" s="2659" t="str">
        <f t="shared" si="84"/>
        <v>CT 100 % QCM sur CELENE ou EVALBOX ou autre logiciel  1h</v>
      </c>
      <c r="V337" s="1226">
        <f t="shared" si="84"/>
        <v>1</v>
      </c>
      <c r="W337" s="697" t="str">
        <f t="shared" si="84"/>
        <v>CT</v>
      </c>
      <c r="X337" s="331" t="str">
        <f t="shared" si="84"/>
        <v>écrit</v>
      </c>
      <c r="Y337" s="331" t="str">
        <f t="shared" si="84"/>
        <v>2h00</v>
      </c>
      <c r="Z337" s="742">
        <f t="shared" si="84"/>
        <v>1</v>
      </c>
      <c r="AA337" s="743" t="str">
        <f t="shared" si="84"/>
        <v>CT</v>
      </c>
      <c r="AB337" s="742" t="str">
        <f t="shared" si="84"/>
        <v>écrit</v>
      </c>
      <c r="AC337" s="1227" t="str">
        <f t="shared" si="84"/>
        <v>2h00</v>
      </c>
      <c r="AD337" s="1117" t="str">
        <f t="shared" si="84"/>
        <v>CT 100 % QCM sur CELENE ou EVALBOX ou autre logiciel  1h</v>
      </c>
      <c r="AE337" s="2659" t="str">
        <f t="shared" si="84"/>
        <v>CT 100 % QCM sur CELENE ou EVALBOX ou autre logiciel  1h</v>
      </c>
      <c r="AF337" s="1226">
        <f t="shared" si="84"/>
        <v>1</v>
      </c>
      <c r="AG337" s="1016" t="str">
        <f t="shared" si="84"/>
        <v>CT</v>
      </c>
      <c r="AH337" s="1016" t="str">
        <f t="shared" si="84"/>
        <v>écrit</v>
      </c>
      <c r="AI337" s="291" t="str">
        <f t="shared" si="84"/>
        <v>2h00</v>
      </c>
      <c r="AJ337" s="742">
        <f t="shared" si="84"/>
        <v>1</v>
      </c>
      <c r="AK337" s="1017" t="str">
        <f t="shared" si="84"/>
        <v>CT</v>
      </c>
      <c r="AL337" s="1017" t="str">
        <f t="shared" si="84"/>
        <v>écrit</v>
      </c>
      <c r="AM337" s="1017" t="str">
        <f t="shared" si="84"/>
        <v>2h00</v>
      </c>
      <c r="AN337" s="640" t="str">
        <f t="shared" si="84"/>
        <v>Les concepts, outils et méthodes de travail assurant à l'entreprise son développement commercial à l'international sont abordés au travers de cas concrets :
- la démarche marketing à l'international
- le diagnostic des marchés étrangers
- la démarche de prospection des marchés étrangers.</v>
      </c>
    </row>
    <row r="338" spans="1:246" ht="30.75" customHeight="1" x14ac:dyDescent="0.25">
      <c r="A338" s="309" t="s">
        <v>820</v>
      </c>
      <c r="B338" s="309" t="s">
        <v>821</v>
      </c>
      <c r="C338" s="310" t="s">
        <v>669</v>
      </c>
      <c r="D338" s="1234" t="s">
        <v>822</v>
      </c>
      <c r="E338" s="1235" t="s">
        <v>144</v>
      </c>
      <c r="F338" s="1235"/>
      <c r="G338" s="1236"/>
      <c r="H338" s="1237"/>
      <c r="I338" s="1238">
        <f>+I340+I341</f>
        <v>6</v>
      </c>
      <c r="J338" s="1238">
        <f>+J340+J341</f>
        <v>6</v>
      </c>
      <c r="K338" s="1239"/>
      <c r="L338" s="1239"/>
      <c r="M338" s="1240"/>
      <c r="N338" s="1241"/>
      <c r="O338" s="1241"/>
      <c r="P338" s="1241"/>
      <c r="Q338" s="1241"/>
      <c r="R338" s="1241"/>
      <c r="S338" s="1242"/>
      <c r="T338" s="317"/>
      <c r="U338" s="318"/>
      <c r="V338" s="1243"/>
      <c r="W338" s="320"/>
      <c r="X338" s="1244"/>
      <c r="Y338" s="1245"/>
      <c r="Z338" s="1244"/>
      <c r="AA338" s="1244"/>
      <c r="AB338" s="1244"/>
      <c r="AC338" s="1246"/>
      <c r="AD338" s="324"/>
      <c r="AE338" s="325"/>
      <c r="AF338" s="1245"/>
      <c r="AG338" s="1244"/>
      <c r="AH338" s="1244"/>
      <c r="AI338" s="1244"/>
      <c r="AJ338" s="1244"/>
      <c r="AK338" s="1244"/>
      <c r="AL338" s="1244"/>
      <c r="AM338" s="1244"/>
      <c r="AN338" s="1247"/>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row>
    <row r="339" spans="1:246" ht="28.5" customHeight="1" x14ac:dyDescent="0.25">
      <c r="A339" s="1248" t="str">
        <f>IF(A293="","",A293)</f>
        <v>LOLA5H01</v>
      </c>
      <c r="B339" s="1248" t="s">
        <v>672</v>
      </c>
      <c r="C339" s="1249" t="s">
        <v>673</v>
      </c>
      <c r="D339" s="1248" t="str">
        <f t="shared" ref="D339:AN340" si="86">IF(D293="","",D293)</f>
        <v/>
      </c>
      <c r="E339" s="1248" t="str">
        <f t="shared" si="86"/>
        <v>BLOC / CHAPEAU</v>
      </c>
      <c r="F339" s="1248" t="str">
        <f t="shared" si="86"/>
        <v/>
      </c>
      <c r="G339" s="1248" t="str">
        <f t="shared" si="86"/>
        <v>SDL</v>
      </c>
      <c r="H339" s="1248" t="str">
        <f t="shared" si="86"/>
        <v/>
      </c>
      <c r="I339" s="1248" t="str">
        <f t="shared" si="86"/>
        <v/>
      </c>
      <c r="J339" s="1248" t="str">
        <f t="shared" si="86"/>
        <v/>
      </c>
      <c r="K339" s="1248" t="str">
        <f t="shared" si="86"/>
        <v/>
      </c>
      <c r="L339" s="1248" t="str">
        <f t="shared" si="86"/>
        <v/>
      </c>
      <c r="M339" s="1250" t="str">
        <f t="shared" si="86"/>
        <v/>
      </c>
      <c r="N339" s="1248" t="str">
        <f t="shared" si="86"/>
        <v/>
      </c>
      <c r="O339" s="1248"/>
      <c r="P339" s="1248" t="str">
        <f t="shared" si="86"/>
        <v/>
      </c>
      <c r="Q339" s="1248"/>
      <c r="R339" s="1248"/>
      <c r="S339" s="1250" t="str">
        <f t="shared" si="86"/>
        <v/>
      </c>
      <c r="T339" s="483"/>
      <c r="U339" s="484"/>
      <c r="V339" s="1251" t="str">
        <f t="shared" si="86"/>
        <v/>
      </c>
      <c r="W339" s="202" t="str">
        <f t="shared" si="86"/>
        <v/>
      </c>
      <c r="X339" s="202" t="str">
        <f t="shared" si="86"/>
        <v/>
      </c>
      <c r="Y339" s="202" t="str">
        <f t="shared" si="86"/>
        <v/>
      </c>
      <c r="Z339" s="202" t="str">
        <f t="shared" si="86"/>
        <v/>
      </c>
      <c r="AA339" s="202" t="str">
        <f t="shared" si="86"/>
        <v/>
      </c>
      <c r="AB339" s="202" t="str">
        <f t="shared" si="86"/>
        <v/>
      </c>
      <c r="AC339" s="1215" t="str">
        <f t="shared" si="86"/>
        <v/>
      </c>
      <c r="AD339" s="483"/>
      <c r="AE339" s="484"/>
      <c r="AF339" s="1251" t="str">
        <f t="shared" si="86"/>
        <v/>
      </c>
      <c r="AG339" s="202" t="str">
        <f t="shared" si="86"/>
        <v/>
      </c>
      <c r="AH339" s="202" t="str">
        <f t="shared" si="86"/>
        <v/>
      </c>
      <c r="AI339" s="202" t="str">
        <f t="shared" si="86"/>
        <v/>
      </c>
      <c r="AJ339" s="202" t="str">
        <f t="shared" si="86"/>
        <v/>
      </c>
      <c r="AK339" s="202" t="str">
        <f t="shared" si="86"/>
        <v/>
      </c>
      <c r="AL339" s="202" t="str">
        <f t="shared" si="86"/>
        <v/>
      </c>
      <c r="AM339" s="202" t="str">
        <f t="shared" si="86"/>
        <v/>
      </c>
      <c r="AN339" s="202" t="str">
        <f t="shared" si="86"/>
        <v/>
      </c>
      <c r="HK339" s="2"/>
      <c r="HL339" s="2"/>
      <c r="HM339" s="2"/>
      <c r="HN339" s="2"/>
      <c r="HO339" s="2"/>
      <c r="HP339" s="2"/>
      <c r="HQ339" s="2"/>
      <c r="HR339" s="2"/>
      <c r="HS339" s="2"/>
    </row>
    <row r="340" spans="1:246" ht="60.75" customHeight="1" x14ac:dyDescent="0.25">
      <c r="A340" s="220"/>
      <c r="B340" s="1252" t="str">
        <f>IF(B294="","",B294)</f>
        <v>LLA5H7B</v>
      </c>
      <c r="C340" s="1253" t="str">
        <f>IF(C294="","",C294)</f>
        <v>Histoire des méthodologies S5 SDL</v>
      </c>
      <c r="D340" s="1252" t="str">
        <f>IF(D294="","",D294)</f>
        <v>LOL5B7G
LOL5C6B
LOL5H8B
LOL5J9B</v>
      </c>
      <c r="E340" s="1254" t="s">
        <v>149</v>
      </c>
      <c r="F340" s="1255" t="str">
        <f>IF(F294="","",F294)</f>
        <v>L3 SDL, LLCER et LEA  parc.  MEF-FLE</v>
      </c>
      <c r="G340" s="1255" t="str">
        <f>IF(G294="","",G294)</f>
        <v>SDL</v>
      </c>
      <c r="H340" s="1256" t="str">
        <f>IF(H294="","",H294)</f>
        <v/>
      </c>
      <c r="I340" s="254">
        <v>3</v>
      </c>
      <c r="J340" s="1257">
        <v>3</v>
      </c>
      <c r="K340" s="254" t="str">
        <f t="shared" si="86"/>
        <v>SKROVEC Marie</v>
      </c>
      <c r="L340" s="254" t="str">
        <f t="shared" si="86"/>
        <v>07</v>
      </c>
      <c r="M340" s="1257" t="str">
        <f t="shared" si="86"/>
        <v/>
      </c>
      <c r="N340" s="570" t="str">
        <f t="shared" si="86"/>
        <v/>
      </c>
      <c r="O340" s="570"/>
      <c r="P340" s="280">
        <f t="shared" si="86"/>
        <v>24</v>
      </c>
      <c r="Q340" s="280"/>
      <c r="R340" s="280"/>
      <c r="S340" s="1258" t="str">
        <f t="shared" si="86"/>
        <v/>
      </c>
      <c r="T340" s="1117" t="str">
        <f t="shared" si="86"/>
        <v>100 % CC  écrit 2h + oral
- si hybridation : écrit en présentiel
- si distanciel: via CELENE</v>
      </c>
      <c r="U340" s="2659" t="str">
        <f t="shared" si="86"/>
        <v>100 % CT  écrit 2h
- si hybridation : en présentiel
- si distanciel: via CELENE</v>
      </c>
      <c r="V340" s="1259">
        <f t="shared" si="86"/>
        <v>1</v>
      </c>
      <c r="W340" s="331" t="str">
        <f t="shared" si="86"/>
        <v>CC</v>
      </c>
      <c r="X340" s="697" t="str">
        <f>IF(X294="","",X294)</f>
        <v>Ecrit + oral</v>
      </c>
      <c r="Y340" s="331" t="str">
        <f t="shared" si="86"/>
        <v/>
      </c>
      <c r="Z340" s="742">
        <f t="shared" si="86"/>
        <v>1</v>
      </c>
      <c r="AA340" s="743" t="str">
        <f t="shared" si="86"/>
        <v>CT</v>
      </c>
      <c r="AB340" s="698" t="str">
        <f t="shared" si="86"/>
        <v>Ecrit</v>
      </c>
      <c r="AC340" s="2668" t="str">
        <f t="shared" si="86"/>
        <v>2h00</v>
      </c>
      <c r="AD340" s="1117" t="str">
        <f t="shared" ref="AD340:AE340" si="87">IF(AD294="","",AD294)</f>
        <v>Ecrit 2h
- si hybridation : en présentiel
- si distanciel: via CELENE</v>
      </c>
      <c r="AE340" s="2659" t="str">
        <f t="shared" si="87"/>
        <v>Ecrit 2h
- si hybridation : en présentiel
- si distanciel: via CELENE</v>
      </c>
      <c r="AF340" s="1259">
        <f t="shared" si="86"/>
        <v>1</v>
      </c>
      <c r="AG340" s="1016" t="str">
        <f t="shared" si="86"/>
        <v>CT</v>
      </c>
      <c r="AH340" s="591" t="str">
        <f t="shared" si="86"/>
        <v>écrit</v>
      </c>
      <c r="AI340" s="697" t="str">
        <f t="shared" si="86"/>
        <v>2h00</v>
      </c>
      <c r="AJ340" s="742">
        <f t="shared" si="86"/>
        <v>1</v>
      </c>
      <c r="AK340" s="1017" t="str">
        <f t="shared" si="86"/>
        <v>CT</v>
      </c>
      <c r="AL340" s="591" t="str">
        <f t="shared" si="86"/>
        <v>écrit</v>
      </c>
      <c r="AM340" s="591" t="str">
        <f t="shared" si="86"/>
        <v>2h00</v>
      </c>
      <c r="AN340" s="258" t="str">
        <f t="shared" si="86"/>
        <v>Ce cours retrace l'histoire des méthodologies de l'enseignement des langues étrangères en générl et du FLE en particulier depuis les méthodes traditionnelles (antérieures à la méthode directe) jusqu'à l'approche communicative et actionnelle ; des unités didactiques relevant de ces courants sont analysées.</v>
      </c>
    </row>
    <row r="341" spans="1:246" ht="39.75" customHeight="1" x14ac:dyDescent="0.25">
      <c r="A341" s="202" t="str">
        <f>IF(A295="","",A295)</f>
        <v>LCLA5H05</v>
      </c>
      <c r="B341" s="202" t="s">
        <v>680</v>
      </c>
      <c r="C341" s="203" t="s">
        <v>681</v>
      </c>
      <c r="D341" s="1261"/>
      <c r="E341" s="1262" t="s">
        <v>118</v>
      </c>
      <c r="F341" s="1263"/>
      <c r="G341" s="1261" t="s">
        <v>180</v>
      </c>
      <c r="H341" s="1264" t="s">
        <v>469</v>
      </c>
      <c r="I341" s="1265">
        <v>3</v>
      </c>
      <c r="J341" s="1265">
        <v>3</v>
      </c>
      <c r="K341" s="1266"/>
      <c r="L341" s="1266"/>
      <c r="M341" s="1267"/>
      <c r="N341" s="211"/>
      <c r="O341" s="211"/>
      <c r="P341" s="211"/>
      <c r="Q341" s="211"/>
      <c r="R341" s="211"/>
      <c r="S341" s="1268"/>
      <c r="T341" s="213"/>
      <c r="U341" s="214"/>
      <c r="V341" s="1269"/>
      <c r="W341" s="211"/>
      <c r="X341" s="211"/>
      <c r="Y341" s="211"/>
      <c r="Z341" s="211"/>
      <c r="AA341" s="211"/>
      <c r="AB341" s="211"/>
      <c r="AC341" s="1268"/>
      <c r="AD341" s="213"/>
      <c r="AE341" s="214"/>
      <c r="AF341" s="1269"/>
      <c r="AG341" s="211"/>
      <c r="AH341" s="211"/>
      <c r="AI341" s="211"/>
      <c r="AJ341" s="211"/>
      <c r="AK341" s="211"/>
      <c r="AL341" s="211"/>
      <c r="AM341" s="211"/>
      <c r="AN341" s="211"/>
      <c r="HK341" s="2"/>
      <c r="HL341" s="2"/>
      <c r="HM341" s="2"/>
      <c r="HN341" s="2"/>
      <c r="HO341" s="2"/>
      <c r="HP341" s="2"/>
      <c r="HQ341" s="2"/>
      <c r="HR341" s="2"/>
      <c r="HS341" s="2"/>
    </row>
    <row r="342" spans="1:246" ht="51" x14ac:dyDescent="0.25">
      <c r="A342" s="220"/>
      <c r="B342" s="1252" t="str">
        <f t="shared" ref="B342:G343" si="88">IF(B296="","",B296)</f>
        <v>LLA5H7A1</v>
      </c>
      <c r="C342" s="1253" t="str">
        <f t="shared" si="88"/>
        <v>Langue nouvelle 1 Serbo-Croate</v>
      </c>
      <c r="D342" s="1252" t="str">
        <f t="shared" si="88"/>
        <v>LOL5B7K
LOL5C6H
LOL5H8H
LOL5J9I</v>
      </c>
      <c r="E342" s="1254" t="str">
        <f t="shared" si="88"/>
        <v>UE spécialisation</v>
      </c>
      <c r="F342" s="1255" t="str">
        <f t="shared" si="88"/>
        <v>L3 SDL, LLCER et LEA  parc.  MEF-FLE</v>
      </c>
      <c r="G342" s="1255" t="str">
        <f t="shared" si="88"/>
        <v>SDL</v>
      </c>
      <c r="H342" s="1256"/>
      <c r="I342" s="254">
        <v>3</v>
      </c>
      <c r="J342" s="1257">
        <v>3</v>
      </c>
      <c r="K342" s="254" t="str">
        <f t="shared" ref="K342:AO343" si="89">IF(K296="","",K296)</f>
        <v>RAICKOVIC Luka</v>
      </c>
      <c r="L342" s="254">
        <f t="shared" si="89"/>
        <v>13</v>
      </c>
      <c r="M342" s="1257" t="str">
        <f t="shared" si="89"/>
        <v/>
      </c>
      <c r="N342" s="570" t="str">
        <f t="shared" si="89"/>
        <v/>
      </c>
      <c r="O342" s="570"/>
      <c r="P342" s="255">
        <f t="shared" si="89"/>
        <v>24</v>
      </c>
      <c r="Q342" s="255"/>
      <c r="R342" s="255"/>
      <c r="S342" s="1258" t="str">
        <f t="shared" si="89"/>
        <v/>
      </c>
      <c r="T342" s="1117" t="str">
        <f t="shared" si="89"/>
        <v>100% CC oral (15 minutes) + 3 DM</v>
      </c>
      <c r="U342" s="2659" t="str">
        <f t="shared" si="89"/>
        <v>100% CT oral (15 minutes) + 1 DM</v>
      </c>
      <c r="V342" s="1259">
        <f t="shared" si="89"/>
        <v>1</v>
      </c>
      <c r="W342" s="331" t="str">
        <f t="shared" si="89"/>
        <v>CC</v>
      </c>
      <c r="X342" s="331" t="str">
        <f t="shared" si="89"/>
        <v/>
      </c>
      <c r="Y342" s="331" t="str">
        <f t="shared" si="89"/>
        <v/>
      </c>
      <c r="Z342" s="742">
        <f t="shared" si="89"/>
        <v>1</v>
      </c>
      <c r="AA342" s="743" t="str">
        <f t="shared" si="89"/>
        <v>CT</v>
      </c>
      <c r="AB342" s="742" t="str">
        <f t="shared" si="89"/>
        <v>Oral</v>
      </c>
      <c r="AC342" s="1260" t="str">
        <f t="shared" si="89"/>
        <v>15-20 min</v>
      </c>
      <c r="AD342" s="1117" t="str">
        <f t="shared" ref="AD342:AE342" si="90">IF(AD296="","",AD296)</f>
        <v>Oral, 15-20 min</v>
      </c>
      <c r="AE342" s="2659" t="str">
        <f t="shared" si="90"/>
        <v>Oral, 15-20 min</v>
      </c>
      <c r="AF342" s="1259">
        <f t="shared" si="89"/>
        <v>1</v>
      </c>
      <c r="AG342" s="1016" t="str">
        <f t="shared" si="89"/>
        <v>CT</v>
      </c>
      <c r="AH342" s="1016" t="str">
        <f t="shared" si="89"/>
        <v>Oral</v>
      </c>
      <c r="AI342" s="291" t="str">
        <f t="shared" si="89"/>
        <v>15-20 min</v>
      </c>
      <c r="AJ342" s="742">
        <f t="shared" si="89"/>
        <v>1</v>
      </c>
      <c r="AK342" s="1017" t="str">
        <f t="shared" si="89"/>
        <v>CT</v>
      </c>
      <c r="AL342" s="1017" t="str">
        <f t="shared" si="89"/>
        <v>Oral</v>
      </c>
      <c r="AM342" s="1017" t="str">
        <f t="shared" si="89"/>
        <v>15-20 min</v>
      </c>
      <c r="AN342" s="258" t="str">
        <f t="shared" si="89"/>
        <v>Il s'aagit d'une introduction à une langue nouvelle inconnue typologiquement éloignée du français. Cet enseignement donnera lieu dans le cadre de l'UE Didactique du FLE et stage à la réalisation d'un carnet d'apprentissage.</v>
      </c>
      <c r="AO342" s="1" t="str">
        <f t="shared" si="89"/>
        <v/>
      </c>
    </row>
    <row r="343" spans="1:246" ht="51" x14ac:dyDescent="0.25">
      <c r="A343" s="220"/>
      <c r="B343" s="1252" t="str">
        <f t="shared" si="88"/>
        <v>LLA5H7A2</v>
      </c>
      <c r="C343" s="1253" t="str">
        <f t="shared" si="88"/>
        <v>Langue nouvelle 2 Polonais</v>
      </c>
      <c r="D343" s="1252" t="str">
        <f t="shared" si="88"/>
        <v>LOL5B7L
LOL5C6I
LOL5H8I
LOL5J9J</v>
      </c>
      <c r="E343" s="1254" t="str">
        <f t="shared" si="88"/>
        <v>UE spécialisation</v>
      </c>
      <c r="F343" s="1255" t="str">
        <f t="shared" si="88"/>
        <v>L3 SDL, LLCER et LEA  parc.  MEF-FLE</v>
      </c>
      <c r="G343" s="1255" t="str">
        <f t="shared" si="88"/>
        <v>SDL</v>
      </c>
      <c r="H343" s="1256"/>
      <c r="I343" s="254">
        <v>3</v>
      </c>
      <c r="J343" s="1257">
        <v>3</v>
      </c>
      <c r="K343" s="254" t="str">
        <f t="shared" si="89"/>
        <v>DE STAMPA Sylwia</v>
      </c>
      <c r="L343" s="254">
        <f t="shared" si="89"/>
        <v>13</v>
      </c>
      <c r="M343" s="1257" t="str">
        <f t="shared" si="89"/>
        <v/>
      </c>
      <c r="N343" s="570" t="str">
        <f t="shared" si="89"/>
        <v/>
      </c>
      <c r="O343" s="570"/>
      <c r="P343" s="255">
        <f t="shared" si="89"/>
        <v>24</v>
      </c>
      <c r="Q343" s="255"/>
      <c r="R343" s="255"/>
      <c r="S343" s="1258" t="str">
        <f t="shared" si="89"/>
        <v/>
      </c>
      <c r="T343" s="1117" t="str">
        <f t="shared" si="89"/>
        <v>100% CC</v>
      </c>
      <c r="U343" s="2659" t="str">
        <f t="shared" si="89"/>
        <v>100% CT Oral 15-20min</v>
      </c>
      <c r="V343" s="1259">
        <f t="shared" si="89"/>
        <v>1</v>
      </c>
      <c r="W343" s="331" t="str">
        <f t="shared" si="89"/>
        <v>CC</v>
      </c>
      <c r="X343" s="331" t="str">
        <f t="shared" si="89"/>
        <v/>
      </c>
      <c r="Y343" s="331" t="str">
        <f t="shared" si="89"/>
        <v/>
      </c>
      <c r="Z343" s="742">
        <f t="shared" si="89"/>
        <v>1</v>
      </c>
      <c r="AA343" s="743" t="str">
        <f t="shared" si="89"/>
        <v>CT</v>
      </c>
      <c r="AB343" s="742" t="str">
        <f t="shared" si="89"/>
        <v>Oral</v>
      </c>
      <c r="AC343" s="1260" t="str">
        <f t="shared" si="89"/>
        <v>15-20 min</v>
      </c>
      <c r="AD343" s="1117" t="str">
        <f t="shared" ref="AD343:AE343" si="91">IF(AD297="","",AD297)</f>
        <v>Oral, 15-20 min</v>
      </c>
      <c r="AE343" s="2659" t="str">
        <f t="shared" si="91"/>
        <v>Oral, 15-20 min</v>
      </c>
      <c r="AF343" s="1259">
        <f t="shared" si="89"/>
        <v>1</v>
      </c>
      <c r="AG343" s="1016" t="str">
        <f t="shared" si="89"/>
        <v>CT</v>
      </c>
      <c r="AH343" s="1016" t="str">
        <f t="shared" si="89"/>
        <v>Oral</v>
      </c>
      <c r="AI343" s="291" t="str">
        <f t="shared" si="89"/>
        <v>15-20 min</v>
      </c>
      <c r="AJ343" s="742">
        <f t="shared" si="89"/>
        <v>1</v>
      </c>
      <c r="AK343" s="1017" t="str">
        <f t="shared" si="89"/>
        <v>CT</v>
      </c>
      <c r="AL343" s="1017" t="str">
        <f t="shared" si="89"/>
        <v>Oral</v>
      </c>
      <c r="AM343" s="1017" t="str">
        <f t="shared" si="89"/>
        <v>15-20 min</v>
      </c>
      <c r="AN343" s="258" t="str">
        <f t="shared" si="89"/>
        <v>Il s'aagit d'une introduction à une langue nouvelle inconnue typologiquement éloignée du français. Cet enseignement donnera lieu dans le cadre de l'UE Didactique du FLE et stage à la réalisation d'un carnet d'apprentissage.</v>
      </c>
      <c r="AO343" s="1" t="str">
        <f t="shared" si="89"/>
        <v/>
      </c>
    </row>
    <row r="344" spans="1:246" ht="30.75" customHeight="1" x14ac:dyDescent="0.25">
      <c r="A344" s="309" t="s">
        <v>823</v>
      </c>
      <c r="B344" s="309" t="s">
        <v>824</v>
      </c>
      <c r="C344" s="310" t="s">
        <v>694</v>
      </c>
      <c r="D344" s="1270" t="s">
        <v>825</v>
      </c>
      <c r="E344" s="1271" t="s">
        <v>144</v>
      </c>
      <c r="F344" s="1271"/>
      <c r="G344" s="1272"/>
      <c r="H344" s="1273"/>
      <c r="I344" s="1274">
        <f>+I346+I347</f>
        <v>6</v>
      </c>
      <c r="J344" s="1274">
        <f>+J346+J347</f>
        <v>6</v>
      </c>
      <c r="K344" s="1275"/>
      <c r="L344" s="1275"/>
      <c r="M344" s="1276"/>
      <c r="N344" s="1277"/>
      <c r="O344" s="1277"/>
      <c r="P344" s="1277"/>
      <c r="Q344" s="1277"/>
      <c r="R344" s="1277"/>
      <c r="S344" s="1278"/>
      <c r="T344" s="317"/>
      <c r="U344" s="318"/>
      <c r="V344" s="1279"/>
      <c r="W344" s="320"/>
      <c r="X344" s="1280"/>
      <c r="Y344" s="1281"/>
      <c r="Z344" s="1280"/>
      <c r="AA344" s="1280"/>
      <c r="AB344" s="1280"/>
      <c r="AC344" s="1282"/>
      <c r="AD344" s="324"/>
      <c r="AE344" s="325"/>
      <c r="AF344" s="1281"/>
      <c r="AG344" s="1280"/>
      <c r="AH344" s="1280"/>
      <c r="AI344" s="1280"/>
      <c r="AJ344" s="1280"/>
      <c r="AK344" s="1280"/>
      <c r="AL344" s="1280"/>
      <c r="AM344" s="1280"/>
      <c r="AN344" s="1283"/>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row>
    <row r="345" spans="1:246" ht="28.5" customHeight="1" x14ac:dyDescent="0.25">
      <c r="A345" s="1284" t="str">
        <f>IF(A299="","",A299)</f>
        <v>LOLA5B05</v>
      </c>
      <c r="B345" s="1284" t="s">
        <v>697</v>
      </c>
      <c r="C345" s="1285" t="s">
        <v>698</v>
      </c>
      <c r="D345" s="1284" t="str">
        <f>IF(D299="","",D299)</f>
        <v/>
      </c>
      <c r="E345" s="1284" t="str">
        <f>IF(E299="","",E299)</f>
        <v>BLOC / CHAPEAU</v>
      </c>
      <c r="F345" s="1284" t="str">
        <f>IF(F299="","",F299)</f>
        <v/>
      </c>
      <c r="G345" s="1284" t="str">
        <f>IF(G299="","",G299)</f>
        <v/>
      </c>
      <c r="H345" s="1284" t="str">
        <f>IF(H299="","",H299)</f>
        <v/>
      </c>
      <c r="I345" s="1286"/>
      <c r="J345" s="1286"/>
      <c r="K345" s="1287"/>
      <c r="L345" s="1287"/>
      <c r="M345" s="1288"/>
      <c r="N345" s="211"/>
      <c r="O345" s="211"/>
      <c r="P345" s="211"/>
      <c r="Q345" s="211"/>
      <c r="R345" s="211"/>
      <c r="S345" s="1289"/>
      <c r="T345" s="213"/>
      <c r="U345" s="214"/>
      <c r="V345" s="1290"/>
      <c r="W345" s="211"/>
      <c r="X345" s="211"/>
      <c r="Y345" s="211"/>
      <c r="Z345" s="211"/>
      <c r="AA345" s="211"/>
      <c r="AB345" s="211"/>
      <c r="AC345" s="1289"/>
      <c r="AD345" s="213"/>
      <c r="AE345" s="214"/>
      <c r="AF345" s="1290"/>
      <c r="AG345" s="211"/>
      <c r="AH345" s="211"/>
      <c r="AI345" s="211"/>
      <c r="AJ345" s="211"/>
      <c r="AK345" s="211"/>
      <c r="AL345" s="211"/>
      <c r="AM345" s="211"/>
      <c r="AN345" s="211"/>
      <c r="HK345" s="2"/>
      <c r="HL345" s="2"/>
      <c r="HM345" s="2"/>
      <c r="HN345" s="2"/>
      <c r="HO345" s="2"/>
      <c r="HP345" s="2"/>
      <c r="HQ345" s="2"/>
      <c r="HR345" s="2"/>
      <c r="HS345" s="2"/>
    </row>
    <row r="346" spans="1:246" ht="114.75" x14ac:dyDescent="0.25">
      <c r="A346" s="220"/>
      <c r="B346" s="1291" t="str">
        <f t="shared" ref="B346:C347" si="92">IF(B300="","",B300)</f>
        <v>LLA5B7A</v>
      </c>
      <c r="C346" s="1292" t="str">
        <f t="shared" si="92"/>
        <v>Outils théoriques de la traduction 1 - S5</v>
      </c>
      <c r="D346" s="1291" t="str">
        <f>IF(D300="","",D300)</f>
        <v>LOL5B8A
LOL5C7A
LOL5J8A</v>
      </c>
      <c r="E346" s="1293" t="str">
        <f t="shared" ref="E346:G347" si="93">IF(E300="","",E300)</f>
        <v>UE spécialisation</v>
      </c>
      <c r="F346" s="1294" t="str">
        <f t="shared" si="93"/>
        <v>L3 LLCER et LEA parc. Traduction</v>
      </c>
      <c r="G346" s="1294" t="str">
        <f t="shared" si="93"/>
        <v>LLCER</v>
      </c>
      <c r="H346" s="1295"/>
      <c r="I346" s="254" t="s">
        <v>74</v>
      </c>
      <c r="J346" s="1296" t="s">
        <v>74</v>
      </c>
      <c r="K346" s="254" t="str">
        <f t="shared" ref="K346:AN347" si="94">IF(K300="","",K300)</f>
        <v>CLOISEAU Gilles</v>
      </c>
      <c r="L346" s="254" t="str">
        <f t="shared" si="94"/>
        <v>11</v>
      </c>
      <c r="M346" s="1296" t="str">
        <f t="shared" si="94"/>
        <v/>
      </c>
      <c r="N346" s="570" t="str">
        <f t="shared" si="94"/>
        <v/>
      </c>
      <c r="O346" s="570"/>
      <c r="P346" s="754">
        <f t="shared" si="94"/>
        <v>0</v>
      </c>
      <c r="Q346" s="754">
        <f t="shared" si="94"/>
        <v>24</v>
      </c>
      <c r="R346" s="255"/>
      <c r="S346" s="1297" t="str">
        <f t="shared" si="94"/>
        <v/>
      </c>
      <c r="T346" s="1117" t="str">
        <f t="shared" si="94"/>
        <v>100% CC</v>
      </c>
      <c r="U346" s="2659" t="str">
        <f t="shared" si="94"/>
        <v>100% CT Oral / 20mn / Teams</v>
      </c>
      <c r="V346" s="1298">
        <f t="shared" si="94"/>
        <v>1</v>
      </c>
      <c r="W346" s="331" t="str">
        <f t="shared" si="94"/>
        <v>CC</v>
      </c>
      <c r="X346" s="331" t="str">
        <f t="shared" si="94"/>
        <v>écrit</v>
      </c>
      <c r="Y346" s="331" t="str">
        <f t="shared" si="94"/>
        <v>2h00</v>
      </c>
      <c r="Z346" s="742">
        <f t="shared" si="94"/>
        <v>1</v>
      </c>
      <c r="AA346" s="743" t="str">
        <f t="shared" si="94"/>
        <v>CT</v>
      </c>
      <c r="AB346" s="742" t="str">
        <f t="shared" si="94"/>
        <v>oral</v>
      </c>
      <c r="AC346" s="1299" t="str">
        <f t="shared" si="94"/>
        <v>20 min</v>
      </c>
      <c r="AD346" s="1117" t="str">
        <f t="shared" ref="AD346:AE346" si="95">IF(AD300="","",AD300)</f>
        <v>100% CT Oral / 20mn / Teams</v>
      </c>
      <c r="AE346" s="2659" t="str">
        <f t="shared" si="95"/>
        <v>100% CT Oral / 20mn / Teams</v>
      </c>
      <c r="AF346" s="1298">
        <f t="shared" si="94"/>
        <v>1</v>
      </c>
      <c r="AG346" s="1016" t="str">
        <f t="shared" si="94"/>
        <v>CT</v>
      </c>
      <c r="AH346" s="1016" t="str">
        <f t="shared" si="94"/>
        <v>oral</v>
      </c>
      <c r="AI346" s="291" t="str">
        <f t="shared" si="94"/>
        <v>20 min</v>
      </c>
      <c r="AJ346" s="742">
        <f t="shared" si="94"/>
        <v>1</v>
      </c>
      <c r="AK346" s="1017" t="str">
        <f t="shared" si="94"/>
        <v>CT</v>
      </c>
      <c r="AL346" s="1017" t="str">
        <f t="shared" si="94"/>
        <v>oral</v>
      </c>
      <c r="AM346" s="1017" t="str">
        <f t="shared" si="94"/>
        <v>20 min</v>
      </c>
      <c r="AN346" s="258" t="str">
        <f t="shared" si="94"/>
        <v>Introduction aux divers types d'opérations de traduction (transposition, modulation, équivalence, étoffement, dilution, emprunt…) : exercices d'application pour la réalisation de traductions et l'analyse critique de traductions. Il s'agit de savoir analyser sa propre pratique traductive afin d'améliorer la performance en traduction (micro analyse).
Comprendre dans quelle mesure des connaissances linguistiques (notamment lexicographiques,morphologiques, syntaxiques) peuvent aider à la réalisation de la traduction. Il s'agit de savoir choisir et utiliser l'outil théorique approprié à telle situation de traduction, et de comprendre que la linguistique ne permet pas de traiter tous les déterminants de la traduction.</v>
      </c>
    </row>
    <row r="347" spans="1:246" ht="38.25" x14ac:dyDescent="0.25">
      <c r="A347" s="220"/>
      <c r="B347" s="1291" t="str">
        <f t="shared" si="92"/>
        <v>LLA5B7B1</v>
      </c>
      <c r="C347" s="1292" t="str">
        <f t="shared" si="92"/>
        <v>Traduction renforcée 2 Anglais-Français</v>
      </c>
      <c r="D347" s="1291" t="str">
        <f>IF(D301="","",D301)</f>
        <v>LOL5B8C
LOL5C7C
LOL5J8C</v>
      </c>
      <c r="E347" s="1293" t="str">
        <f t="shared" si="93"/>
        <v>UE spécialisation</v>
      </c>
      <c r="F347" s="1294" t="str">
        <f t="shared" si="93"/>
        <v>L3 LLCER et LEA parc. Traduction</v>
      </c>
      <c r="G347" s="1294" t="str">
        <f t="shared" si="93"/>
        <v>LLCER</v>
      </c>
      <c r="H347" s="1295"/>
      <c r="I347" s="254" t="s">
        <v>74</v>
      </c>
      <c r="J347" s="1296" t="s">
        <v>74</v>
      </c>
      <c r="K347" s="254" t="str">
        <f t="shared" si="94"/>
        <v>SCAILLET Agnès</v>
      </c>
      <c r="L347" s="254" t="str">
        <f t="shared" si="94"/>
        <v>11</v>
      </c>
      <c r="M347" s="1296" t="str">
        <f t="shared" si="94"/>
        <v/>
      </c>
      <c r="N347" s="570" t="str">
        <f t="shared" si="94"/>
        <v/>
      </c>
      <c r="O347" s="570"/>
      <c r="P347" s="754">
        <f t="shared" si="94"/>
        <v>0</v>
      </c>
      <c r="Q347" s="754">
        <f t="shared" si="94"/>
        <v>18</v>
      </c>
      <c r="R347" s="255"/>
      <c r="S347" s="1297" t="str">
        <f t="shared" si="94"/>
        <v/>
      </c>
      <c r="T347" s="1117" t="str">
        <f t="shared" si="94"/>
        <v>100% CC</v>
      </c>
      <c r="U347" s="2659" t="str">
        <f t="shared" si="94"/>
        <v>100% CT 2h Célène</v>
      </c>
      <c r="V347" s="1298">
        <f t="shared" si="94"/>
        <v>1</v>
      </c>
      <c r="W347" s="331" t="str">
        <f t="shared" si="94"/>
        <v>CC</v>
      </c>
      <c r="X347" s="331" t="str">
        <f t="shared" si="94"/>
        <v>écrit</v>
      </c>
      <c r="Y347" s="331" t="str">
        <f t="shared" si="94"/>
        <v>1h30</v>
      </c>
      <c r="Z347" s="742">
        <f t="shared" si="94"/>
        <v>1</v>
      </c>
      <c r="AA347" s="743" t="str">
        <f t="shared" si="94"/>
        <v>CT</v>
      </c>
      <c r="AB347" s="742" t="str">
        <f t="shared" si="94"/>
        <v>écrit</v>
      </c>
      <c r="AC347" s="1299" t="str">
        <f t="shared" si="94"/>
        <v>1h30</v>
      </c>
      <c r="AD347" s="1117" t="str">
        <f t="shared" ref="AD347:AE347" si="96">IF(AD301="","",AD301)</f>
        <v>100% CT 3h Célène</v>
      </c>
      <c r="AE347" s="2659" t="str">
        <f t="shared" si="96"/>
        <v>100% CT 3h Célène</v>
      </c>
      <c r="AF347" s="1298">
        <f t="shared" si="94"/>
        <v>1</v>
      </c>
      <c r="AG347" s="1016" t="str">
        <f t="shared" si="94"/>
        <v>CT</v>
      </c>
      <c r="AH347" s="1016" t="str">
        <f t="shared" si="94"/>
        <v>écrit</v>
      </c>
      <c r="AI347" s="291" t="str">
        <f t="shared" si="94"/>
        <v>1h30</v>
      </c>
      <c r="AJ347" s="742">
        <f t="shared" si="94"/>
        <v>1</v>
      </c>
      <c r="AK347" s="1017" t="str">
        <f t="shared" si="94"/>
        <v>CT</v>
      </c>
      <c r="AL347" s="1017" t="str">
        <f t="shared" si="94"/>
        <v>écrit</v>
      </c>
      <c r="AM347" s="1017" t="str">
        <f t="shared" si="94"/>
        <v>1h30</v>
      </c>
      <c r="AN347" s="258" t="str">
        <f t="shared" si="94"/>
        <v>Entraînement intensif à la traduction vers le français de textes permettant la pratique de l'exercice sur des registres de langues variés. Chaque texte sera un prétexte à l'analyse des stratégies et des choix de traduction.</v>
      </c>
    </row>
    <row r="348" spans="1:246" ht="30.75" customHeight="1" x14ac:dyDescent="0.25">
      <c r="A348" s="309" t="s">
        <v>826</v>
      </c>
      <c r="B348" s="309" t="s">
        <v>827</v>
      </c>
      <c r="C348" s="310" t="s">
        <v>710</v>
      </c>
      <c r="D348" s="1300"/>
      <c r="E348" s="1301" t="s">
        <v>144</v>
      </c>
      <c r="F348" s="1301"/>
      <c r="G348" s="1302"/>
      <c r="H348" s="1303"/>
      <c r="I348" s="1304">
        <f>+I350+I351</f>
        <v>6</v>
      </c>
      <c r="J348" s="1304">
        <f>+J350+J351</f>
        <v>6</v>
      </c>
      <c r="K348" s="1305"/>
      <c r="L348" s="1305"/>
      <c r="M348" s="1306"/>
      <c r="N348" s="1307"/>
      <c r="O348" s="1307"/>
      <c r="P348" s="1307"/>
      <c r="Q348" s="1307"/>
      <c r="R348" s="1307"/>
      <c r="S348" s="1308"/>
      <c r="T348" s="317"/>
      <c r="U348" s="318"/>
      <c r="V348" s="1309"/>
      <c r="W348" s="320"/>
      <c r="X348" s="1310"/>
      <c r="Y348" s="1311"/>
      <c r="Z348" s="1310"/>
      <c r="AA348" s="1310"/>
      <c r="AB348" s="1310"/>
      <c r="AC348" s="1312"/>
      <c r="AD348" s="324"/>
      <c r="AE348" s="325"/>
      <c r="AF348" s="1311"/>
      <c r="AG348" s="1310"/>
      <c r="AH348" s="1310"/>
      <c r="AI348" s="1310"/>
      <c r="AJ348" s="1310"/>
      <c r="AK348" s="1310"/>
      <c r="AL348" s="1310"/>
      <c r="AM348" s="1310"/>
      <c r="AN348" s="1313"/>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row>
    <row r="349" spans="1:246" ht="30.75" customHeight="1" x14ac:dyDescent="0.25">
      <c r="A349" s="1314" t="str">
        <f>IF(A303="","",A303)</f>
        <v>LOLA5B06</v>
      </c>
      <c r="B349" s="1314" t="str">
        <f t="shared" ref="B349:AM350" si="97">IF(B303="","",B303)</f>
        <v>LLA5B80</v>
      </c>
      <c r="C349" s="1315" t="str">
        <f t="shared" si="97"/>
        <v>UE spécialisation parcours médiation interculturelle S5</v>
      </c>
      <c r="D349" s="1314" t="str">
        <f t="shared" si="97"/>
        <v/>
      </c>
      <c r="E349" s="1314" t="str">
        <f t="shared" si="97"/>
        <v>BLOC / CHAPEAU</v>
      </c>
      <c r="F349" s="1314" t="str">
        <f t="shared" si="97"/>
        <v/>
      </c>
      <c r="G349" s="1314" t="str">
        <f t="shared" si="97"/>
        <v/>
      </c>
      <c r="H349" s="1314" t="str">
        <f t="shared" si="97"/>
        <v/>
      </c>
      <c r="I349" s="1314" t="str">
        <f t="shared" si="97"/>
        <v/>
      </c>
      <c r="J349" s="1314" t="str">
        <f t="shared" si="97"/>
        <v/>
      </c>
      <c r="K349" s="1314" t="str">
        <f t="shared" si="97"/>
        <v/>
      </c>
      <c r="L349" s="1314" t="str">
        <f t="shared" si="97"/>
        <v/>
      </c>
      <c r="M349" s="1316" t="str">
        <f t="shared" si="97"/>
        <v/>
      </c>
      <c r="N349" s="1314" t="str">
        <f t="shared" si="97"/>
        <v/>
      </c>
      <c r="O349" s="1314"/>
      <c r="P349" s="1314" t="str">
        <f t="shared" si="97"/>
        <v/>
      </c>
      <c r="Q349" s="1314"/>
      <c r="R349" s="1314"/>
      <c r="S349" s="1316" t="str">
        <f t="shared" si="97"/>
        <v/>
      </c>
      <c r="T349" s="483"/>
      <c r="U349" s="484"/>
      <c r="V349" s="1317" t="str">
        <f t="shared" si="97"/>
        <v/>
      </c>
      <c r="W349" s="202" t="str">
        <f t="shared" si="97"/>
        <v/>
      </c>
      <c r="X349" s="202" t="str">
        <f t="shared" si="97"/>
        <v/>
      </c>
      <c r="Y349" s="202" t="str">
        <f t="shared" si="97"/>
        <v/>
      </c>
      <c r="Z349" s="202" t="str">
        <f t="shared" si="97"/>
        <v/>
      </c>
      <c r="AA349" s="202" t="str">
        <f t="shared" si="97"/>
        <v/>
      </c>
      <c r="AB349" s="202" t="str">
        <f t="shared" si="97"/>
        <v/>
      </c>
      <c r="AC349" s="1318" t="str">
        <f t="shared" si="97"/>
        <v/>
      </c>
      <c r="AD349" s="483"/>
      <c r="AE349" s="484"/>
      <c r="AF349" s="1317" t="str">
        <f t="shared" si="97"/>
        <v/>
      </c>
      <c r="AG349" s="202" t="str">
        <f t="shared" si="97"/>
        <v/>
      </c>
      <c r="AH349" s="202" t="str">
        <f t="shared" si="97"/>
        <v/>
      </c>
      <c r="AI349" s="202" t="str">
        <f t="shared" si="97"/>
        <v/>
      </c>
      <c r="AJ349" s="202" t="str">
        <f t="shared" si="97"/>
        <v/>
      </c>
      <c r="AK349" s="202" t="str">
        <f t="shared" si="97"/>
        <v/>
      </c>
      <c r="AL349" s="202" t="str">
        <f t="shared" si="97"/>
        <v/>
      </c>
      <c r="AM349" s="202" t="str">
        <f t="shared" si="97"/>
        <v/>
      </c>
      <c r="AN349" s="211"/>
      <c r="HK349" s="2"/>
      <c r="HL349" s="2"/>
      <c r="HM349" s="2"/>
      <c r="HN349" s="2"/>
      <c r="HO349" s="2"/>
      <c r="HP349" s="2"/>
      <c r="HQ349" s="2"/>
      <c r="HR349" s="2"/>
      <c r="HS349" s="2"/>
    </row>
    <row r="350" spans="1:246" ht="63.75" x14ac:dyDescent="0.25">
      <c r="A350" s="860" t="str">
        <f>IF(A304="","",A304)</f>
        <v/>
      </c>
      <c r="B350" s="860" t="str">
        <f>IF(B304="","",B304)</f>
        <v>LLA5B8A</v>
      </c>
      <c r="C350" s="847" t="str">
        <f>IF(C304="","",C304)</f>
        <v>Expériences Interculturelles S5</v>
      </c>
      <c r="D350" s="1319" t="str">
        <f>IF(D304="","",D304)</f>
        <v/>
      </c>
      <c r="E350" s="1320" t="s">
        <v>149</v>
      </c>
      <c r="F350" s="1321" t="str">
        <f>IF(F304="","",F304)</f>
        <v>L3 LLCER et LEA parc. Médiation</v>
      </c>
      <c r="G350" s="1320" t="str">
        <f>IF(G304="","",G304)</f>
        <v>LLCER</v>
      </c>
      <c r="H350" s="1322"/>
      <c r="I350" s="1320">
        <v>3</v>
      </c>
      <c r="J350" s="1323">
        <v>3</v>
      </c>
      <c r="K350" s="570" t="str">
        <f t="shared" si="97"/>
        <v>CLOISEAU Gilles</v>
      </c>
      <c r="L350" s="570">
        <f t="shared" si="97"/>
        <v>11</v>
      </c>
      <c r="M350" s="1324" t="str">
        <f t="shared" si="97"/>
        <v/>
      </c>
      <c r="N350" s="570" t="str">
        <f t="shared" si="97"/>
        <v/>
      </c>
      <c r="O350" s="570"/>
      <c r="P350" s="754">
        <f t="shared" si="97"/>
        <v>0</v>
      </c>
      <c r="Q350" s="754">
        <f t="shared" si="97"/>
        <v>18</v>
      </c>
      <c r="R350" s="255"/>
      <c r="S350" s="1324" t="str">
        <f t="shared" si="97"/>
        <v/>
      </c>
      <c r="T350" s="1117" t="str">
        <f t="shared" si="97"/>
        <v>100% CC</v>
      </c>
      <c r="U350" s="2659" t="str">
        <f t="shared" si="97"/>
        <v>100% CT 2h Célène</v>
      </c>
      <c r="V350" s="1325">
        <f t="shared" si="97"/>
        <v>1</v>
      </c>
      <c r="W350" s="331" t="str">
        <f t="shared" si="97"/>
        <v>CC</v>
      </c>
      <c r="X350" s="331" t="str">
        <f t="shared" si="97"/>
        <v>écrit et oral</v>
      </c>
      <c r="Y350" s="331" t="str">
        <f t="shared" si="97"/>
        <v>écrit 2h00 + oral 15 min</v>
      </c>
      <c r="Z350" s="742">
        <f t="shared" si="97"/>
        <v>1</v>
      </c>
      <c r="AA350" s="743" t="str">
        <f t="shared" si="97"/>
        <v>CT</v>
      </c>
      <c r="AB350" s="742" t="str">
        <f t="shared" si="97"/>
        <v>écrit</v>
      </c>
      <c r="AC350" s="1326" t="str">
        <f t="shared" si="97"/>
        <v>2h00</v>
      </c>
      <c r="AD350" s="1117" t="str">
        <f t="shared" si="97"/>
        <v>100% CT 2h Célène</v>
      </c>
      <c r="AE350" s="2659" t="str">
        <f t="shared" si="97"/>
        <v>100% CT 2h Célène</v>
      </c>
      <c r="AF350" s="1325">
        <f t="shared" si="97"/>
        <v>1</v>
      </c>
      <c r="AG350" s="1016" t="str">
        <f t="shared" si="97"/>
        <v>CT</v>
      </c>
      <c r="AH350" s="1016" t="str">
        <f t="shared" si="97"/>
        <v>écrit</v>
      </c>
      <c r="AI350" s="291" t="str">
        <f t="shared" si="97"/>
        <v>2h00</v>
      </c>
      <c r="AJ350" s="742">
        <f t="shared" si="97"/>
        <v>1</v>
      </c>
      <c r="AK350" s="1017" t="str">
        <f t="shared" si="97"/>
        <v>CT</v>
      </c>
      <c r="AL350" s="1017" t="str">
        <f t="shared" si="97"/>
        <v>écrit</v>
      </c>
      <c r="AM350" s="1017" t="str">
        <f t="shared" si="97"/>
        <v>2h00</v>
      </c>
      <c r="AN350" s="1082" t="str">
        <f t="shared" ref="AN350" si="98">IF(AN304="","",AN304)</f>
        <v>Eléments d'interculturalité/enquête/interview : éveil de la conscience et de la compréhension des relations, (ressemblances et différences distinctives) entre "ce monde d'où l'on vient" et "l'autre monde des communautés cibles de langue anglaise", par l'analyse de documents et la réalisation d'une enquête/interview sur le campus auprès d'étudiants étrangers.</v>
      </c>
    </row>
    <row r="351" spans="1:246" ht="25.5" x14ac:dyDescent="0.25">
      <c r="A351" s="202" t="str">
        <f>IF(A305="","",A305)</f>
        <v>LCLA5B02</v>
      </c>
      <c r="B351" s="202" t="str">
        <f t="shared" ref="B351:AM354" si="99">IF(B305="","",B305)</f>
        <v>LLA5B8B</v>
      </c>
      <c r="C351" s="1327" t="str">
        <f t="shared" si="99"/>
        <v>Choix UE spécialisation parcours médiation S5 (choix 1 UE parmi 3)</v>
      </c>
      <c r="D351" s="202" t="str">
        <f t="shared" si="99"/>
        <v/>
      </c>
      <c r="E351" s="202" t="str">
        <f t="shared" si="99"/>
        <v>BLOC</v>
      </c>
      <c r="F351" s="202" t="str">
        <f t="shared" si="99"/>
        <v/>
      </c>
      <c r="G351" s="202" t="str">
        <f t="shared" si="99"/>
        <v/>
      </c>
      <c r="H351" s="202" t="str">
        <f t="shared" si="99"/>
        <v>1 UE / 3 ECTS</v>
      </c>
      <c r="I351" s="202">
        <f t="shared" si="99"/>
        <v>3</v>
      </c>
      <c r="J351" s="202">
        <f t="shared" si="99"/>
        <v>3</v>
      </c>
      <c r="K351" s="202" t="str">
        <f t="shared" si="99"/>
        <v/>
      </c>
      <c r="L351" s="202" t="str">
        <f t="shared" si="99"/>
        <v/>
      </c>
      <c r="M351" s="1316" t="str">
        <f t="shared" si="99"/>
        <v/>
      </c>
      <c r="N351" s="202" t="str">
        <f t="shared" si="99"/>
        <v/>
      </c>
      <c r="O351" s="202"/>
      <c r="P351" s="202" t="str">
        <f t="shared" si="99"/>
        <v/>
      </c>
      <c r="Q351" s="202"/>
      <c r="R351" s="202"/>
      <c r="S351" s="1316" t="str">
        <f t="shared" si="99"/>
        <v/>
      </c>
      <c r="T351" s="483"/>
      <c r="U351" s="484"/>
      <c r="V351" s="1328" t="str">
        <f t="shared" si="99"/>
        <v/>
      </c>
      <c r="W351" s="202" t="str">
        <f t="shared" si="99"/>
        <v/>
      </c>
      <c r="X351" s="202" t="str">
        <f t="shared" si="99"/>
        <v/>
      </c>
      <c r="Y351" s="202" t="str">
        <f t="shared" si="99"/>
        <v/>
      </c>
      <c r="Z351" s="202" t="str">
        <f t="shared" si="99"/>
        <v/>
      </c>
      <c r="AA351" s="202" t="str">
        <f t="shared" si="99"/>
        <v/>
      </c>
      <c r="AB351" s="202" t="str">
        <f t="shared" si="99"/>
        <v/>
      </c>
      <c r="AC351" s="1316" t="str">
        <f t="shared" si="99"/>
        <v/>
      </c>
      <c r="AD351" s="483"/>
      <c r="AE351" s="484"/>
      <c r="AF351" s="1328" t="str">
        <f t="shared" si="99"/>
        <v/>
      </c>
      <c r="AG351" s="202" t="str">
        <f t="shared" si="99"/>
        <v/>
      </c>
      <c r="AH351" s="202" t="str">
        <f t="shared" si="99"/>
        <v/>
      </c>
      <c r="AI351" s="202" t="str">
        <f t="shared" si="99"/>
        <v/>
      </c>
      <c r="AJ351" s="202" t="str">
        <f t="shared" si="99"/>
        <v/>
      </c>
      <c r="AK351" s="202" t="str">
        <f t="shared" si="99"/>
        <v/>
      </c>
      <c r="AL351" s="202" t="str">
        <f t="shared" si="99"/>
        <v/>
      </c>
      <c r="AM351" s="202" t="str">
        <f t="shared" si="99"/>
        <v/>
      </c>
      <c r="AN351" s="211"/>
      <c r="HK351" s="2"/>
      <c r="HL351" s="2"/>
      <c r="HM351" s="2"/>
      <c r="HN351" s="2"/>
      <c r="HO351" s="2"/>
      <c r="HP351" s="2"/>
      <c r="HQ351" s="2"/>
      <c r="HR351" s="2"/>
      <c r="HS351" s="2"/>
    </row>
    <row r="352" spans="1:246" ht="38.25" x14ac:dyDescent="0.25">
      <c r="A352" s="220"/>
      <c r="B352" s="220" t="str">
        <f t="shared" si="99"/>
        <v>LLA5B8B1</v>
      </c>
      <c r="C352" s="221" t="str">
        <f t="shared" si="99"/>
        <v>Les Beatles et Les Années Soixante</v>
      </c>
      <c r="D352" s="1329" t="str">
        <f t="shared" si="99"/>
        <v>LOL6B3A</v>
      </c>
      <c r="E352" s="1321" t="s">
        <v>149</v>
      </c>
      <c r="F352" s="1321" t="str">
        <f t="shared" si="99"/>
        <v>L3 LLCER et LEA parc. Médiation</v>
      </c>
      <c r="G352" s="1321" t="str">
        <f t="shared" si="99"/>
        <v>LLCER</v>
      </c>
      <c r="H352" s="1322"/>
      <c r="I352" s="254">
        <v>3</v>
      </c>
      <c r="J352" s="1330">
        <v>3</v>
      </c>
      <c r="K352" s="254" t="str">
        <f t="shared" si="99"/>
        <v>WINSWORTH Ben</v>
      </c>
      <c r="L352" s="254">
        <f t="shared" si="99"/>
        <v>11</v>
      </c>
      <c r="M352" s="1330" t="str">
        <f t="shared" si="99"/>
        <v/>
      </c>
      <c r="N352" s="570" t="str">
        <f t="shared" si="99"/>
        <v/>
      </c>
      <c r="O352" s="570"/>
      <c r="P352" s="754">
        <f t="shared" si="99"/>
        <v>0</v>
      </c>
      <c r="Q352" s="754">
        <f t="shared" ref="Q352" si="100">IF(Q306="","",Q306)</f>
        <v>18</v>
      </c>
      <c r="R352" s="255"/>
      <c r="S352" s="1324" t="str">
        <f t="shared" si="99"/>
        <v/>
      </c>
      <c r="T352" s="1117" t="str">
        <f t="shared" si="99"/>
        <v>100% CC</v>
      </c>
      <c r="U352" s="2659" t="str">
        <f t="shared" si="99"/>
        <v>100% CT Dossier Célène</v>
      </c>
      <c r="V352" s="1325">
        <f t="shared" si="99"/>
        <v>1</v>
      </c>
      <c r="W352" s="331" t="str">
        <f t="shared" si="99"/>
        <v>CC</v>
      </c>
      <c r="X352" s="331" t="str">
        <f t="shared" si="99"/>
        <v>écrit</v>
      </c>
      <c r="Y352" s="331" t="str">
        <f t="shared" si="99"/>
        <v>1h30</v>
      </c>
      <c r="Z352" s="742">
        <f t="shared" si="99"/>
        <v>1</v>
      </c>
      <c r="AA352" s="743" t="str">
        <f t="shared" si="99"/>
        <v>CT</v>
      </c>
      <c r="AB352" s="742" t="str">
        <f t="shared" si="99"/>
        <v>écrit</v>
      </c>
      <c r="AC352" s="1326" t="str">
        <f t="shared" si="99"/>
        <v>3h00</v>
      </c>
      <c r="AD352" s="1117" t="str">
        <f t="shared" si="99"/>
        <v>100% CT Dossier Célène</v>
      </c>
      <c r="AE352" s="2659" t="str">
        <f t="shared" si="99"/>
        <v>100% CT Dossier Célène</v>
      </c>
      <c r="AF352" s="1325">
        <f t="shared" si="99"/>
        <v>1</v>
      </c>
      <c r="AG352" s="1016" t="str">
        <f t="shared" si="99"/>
        <v>CT</v>
      </c>
      <c r="AH352" s="1016" t="str">
        <f t="shared" si="99"/>
        <v>écrit</v>
      </c>
      <c r="AI352" s="291" t="str">
        <f t="shared" si="99"/>
        <v>3h00</v>
      </c>
      <c r="AJ352" s="742">
        <f t="shared" si="99"/>
        <v>1</v>
      </c>
      <c r="AK352" s="1017" t="str">
        <f t="shared" si="99"/>
        <v>CT</v>
      </c>
      <c r="AL352" s="1017" t="str">
        <f t="shared" si="99"/>
        <v>écrit</v>
      </c>
      <c r="AM352" s="1017" t="str">
        <f t="shared" si="99"/>
        <v>3h00</v>
      </c>
      <c r="AN352" s="258" t="str">
        <f>IF(AN306="","",AN306)</f>
        <v>An introduction to the rise and development of the Beatles together with an analysis of their major works and a consideration of their place and influence within the wider cultural context of the 1960s… and beyond.</v>
      </c>
    </row>
    <row r="353" spans="1:247" ht="65.25" customHeight="1" x14ac:dyDescent="0.25">
      <c r="A353" s="220"/>
      <c r="B353" s="220" t="str">
        <f t="shared" si="99"/>
        <v>LLA5C6A</v>
      </c>
      <c r="C353" s="221" t="str">
        <f t="shared" si="99"/>
        <v>Peinture espagnole S5</v>
      </c>
      <c r="D353" s="1329" t="str">
        <f t="shared" si="99"/>
        <v>LOL5B9A
LOL5C5A
LOL5J9O</v>
      </c>
      <c r="E353" s="1321" t="s">
        <v>149</v>
      </c>
      <c r="F353" s="1321" t="str">
        <f t="shared" si="99"/>
        <v>L3 LLCER et LEA parc. Médiation
L3 LLCER ESP et LEA parc MEEF 2 espagnol</v>
      </c>
      <c r="G353" s="1321" t="str">
        <f t="shared" si="99"/>
        <v>LLCER</v>
      </c>
      <c r="H353" s="1322"/>
      <c r="I353" s="254">
        <v>3</v>
      </c>
      <c r="J353" s="1330">
        <v>3</v>
      </c>
      <c r="K353" s="254" t="str">
        <f t="shared" si="99"/>
        <v>EYMAR Marcos</v>
      </c>
      <c r="L353" s="254">
        <f t="shared" si="99"/>
        <v>14</v>
      </c>
      <c r="M353" s="1330" t="str">
        <f t="shared" si="99"/>
        <v/>
      </c>
      <c r="N353" s="570" t="str">
        <f t="shared" si="99"/>
        <v/>
      </c>
      <c r="O353" s="570"/>
      <c r="P353" s="255">
        <f t="shared" si="99"/>
        <v>18</v>
      </c>
      <c r="Q353" s="255" t="str">
        <f t="shared" ref="Q353" si="101">IF(Q307="","",Q307)</f>
        <v/>
      </c>
      <c r="R353" s="255"/>
      <c r="S353" s="1324" t="str">
        <f t="shared" si="99"/>
        <v/>
      </c>
      <c r="T353" s="1117" t="str">
        <f t="shared" si="99"/>
        <v>50% CC oral, 50 % CT devoir maison à déposer sur Célène sans limitation de temps</v>
      </c>
      <c r="U353" s="2659" t="str">
        <f t="shared" si="99"/>
        <v>100% CT. DM à déposer sur Célène sans limitation de temps.</v>
      </c>
      <c r="V353" s="1325">
        <f t="shared" si="99"/>
        <v>1</v>
      </c>
      <c r="W353" s="331" t="str">
        <f t="shared" si="99"/>
        <v>CC</v>
      </c>
      <c r="X353" s="331" t="str">
        <f t="shared" si="99"/>
        <v>écrit et oral</v>
      </c>
      <c r="Y353" s="331" t="str">
        <f t="shared" si="99"/>
        <v/>
      </c>
      <c r="Z353" s="742">
        <f t="shared" si="99"/>
        <v>1</v>
      </c>
      <c r="AA353" s="743" t="str">
        <f t="shared" si="99"/>
        <v>CT</v>
      </c>
      <c r="AB353" s="742" t="str">
        <f t="shared" si="99"/>
        <v>oral</v>
      </c>
      <c r="AC353" s="1326" t="str">
        <f t="shared" si="99"/>
        <v>20 min</v>
      </c>
      <c r="AD353" s="1117" t="str">
        <f t="shared" si="99"/>
        <v>100% CT. DM à déposer sur Célène sans limitation de temps.</v>
      </c>
      <c r="AE353" s="2659" t="str">
        <f t="shared" si="99"/>
        <v>100% CT. DM à déposer sur Célène sans limitation de temps.</v>
      </c>
      <c r="AF353" s="1325">
        <f t="shared" si="99"/>
        <v>1</v>
      </c>
      <c r="AG353" s="1016" t="str">
        <f t="shared" si="99"/>
        <v>CT</v>
      </c>
      <c r="AH353" s="1016" t="str">
        <f t="shared" si="99"/>
        <v>oral</v>
      </c>
      <c r="AI353" s="291" t="str">
        <f t="shared" si="99"/>
        <v>20 min</v>
      </c>
      <c r="AJ353" s="742">
        <f t="shared" si="99"/>
        <v>1</v>
      </c>
      <c r="AK353" s="1017" t="str">
        <f t="shared" si="99"/>
        <v>CT</v>
      </c>
      <c r="AL353" s="1017" t="str">
        <f t="shared" si="99"/>
        <v>oral</v>
      </c>
      <c r="AM353" s="1017" t="str">
        <f t="shared" si="99"/>
        <v>20 min</v>
      </c>
      <c r="AN353" s="258" t="str">
        <f>IF(AN307="","",AN307)</f>
        <v>Etude d'une anthologie de tableaux de l'époque classique au vingtième siècle.</v>
      </c>
    </row>
    <row r="354" spans="1:247" ht="65.25" customHeight="1" x14ac:dyDescent="0.25">
      <c r="A354" s="220"/>
      <c r="B354" s="220" t="str">
        <f t="shared" si="99"/>
        <v>LLA5C6B</v>
      </c>
      <c r="C354" s="221" t="str">
        <f t="shared" si="99"/>
        <v>Cinéma latino-américain S5</v>
      </c>
      <c r="D354" s="1329" t="str">
        <f t="shared" si="99"/>
        <v>LOL6B9L
LOL6C6B
LOL6J9H</v>
      </c>
      <c r="E354" s="1321" t="s">
        <v>149</v>
      </c>
      <c r="F354" s="1321" t="str">
        <f t="shared" si="99"/>
        <v>L3 LLCER et LEA parc. Médiation
L3 LLCER ESP et LEA parc MEEF 2 espagnol</v>
      </c>
      <c r="G354" s="1321" t="str">
        <f t="shared" si="99"/>
        <v>LLCER</v>
      </c>
      <c r="H354" s="1322"/>
      <c r="I354" s="254">
        <v>3</v>
      </c>
      <c r="J354" s="1330">
        <v>3</v>
      </c>
      <c r="K354" s="254" t="str">
        <f t="shared" si="99"/>
        <v>NATANSON Brigitte</v>
      </c>
      <c r="L354" s="254">
        <f t="shared" si="99"/>
        <v>14</v>
      </c>
      <c r="M354" s="1330" t="str">
        <f t="shared" si="99"/>
        <v/>
      </c>
      <c r="N354" s="570" t="str">
        <f t="shared" si="99"/>
        <v/>
      </c>
      <c r="O354" s="570"/>
      <c r="P354" s="255">
        <f t="shared" si="99"/>
        <v>18</v>
      </c>
      <c r="Q354" s="255" t="str">
        <f t="shared" ref="Q354" si="102">IF(Q308="","",Q308)</f>
        <v/>
      </c>
      <c r="R354" s="255"/>
      <c r="S354" s="1324" t="str">
        <f t="shared" si="99"/>
        <v/>
      </c>
      <c r="T354" s="1117" t="str">
        <f t="shared" si="99"/>
        <v>100% CC. DM à déposer sur Célène</v>
      </c>
      <c r="U354" s="2659" t="str">
        <f t="shared" si="99"/>
        <v>100% CT DM à déposer sur Célène</v>
      </c>
      <c r="V354" s="1325">
        <f t="shared" si="99"/>
        <v>1</v>
      </c>
      <c r="W354" s="331" t="str">
        <f t="shared" si="99"/>
        <v>CC</v>
      </c>
      <c r="X354" s="331" t="str">
        <f t="shared" si="99"/>
        <v>écrit et oral</v>
      </c>
      <c r="Y354" s="331" t="str">
        <f t="shared" si="99"/>
        <v/>
      </c>
      <c r="Z354" s="742">
        <f t="shared" si="99"/>
        <v>1</v>
      </c>
      <c r="AA354" s="743" t="str">
        <f t="shared" si="99"/>
        <v>CT</v>
      </c>
      <c r="AB354" s="742" t="str">
        <f t="shared" si="99"/>
        <v>dossier + soutenance</v>
      </c>
      <c r="AC354" s="1326" t="str">
        <f t="shared" si="99"/>
        <v>20 min</v>
      </c>
      <c r="AD354" s="1117" t="str">
        <f t="shared" si="99"/>
        <v>100% CT DM à déposer sur Célène</v>
      </c>
      <c r="AE354" s="2659" t="str">
        <f t="shared" si="99"/>
        <v>100% CT DM à déposer sur Célène</v>
      </c>
      <c r="AF354" s="1325">
        <f t="shared" si="99"/>
        <v>1</v>
      </c>
      <c r="AG354" s="1016" t="str">
        <f t="shared" si="99"/>
        <v>CT</v>
      </c>
      <c r="AH354" s="1016" t="str">
        <f t="shared" si="99"/>
        <v>dossier</v>
      </c>
      <c r="AI354" s="291" t="str">
        <f t="shared" si="99"/>
        <v/>
      </c>
      <c r="AJ354" s="742">
        <f t="shared" si="99"/>
        <v>1</v>
      </c>
      <c r="AK354" s="1017" t="str">
        <f t="shared" si="99"/>
        <v>CT</v>
      </c>
      <c r="AL354" s="1017" t="str">
        <f t="shared" si="99"/>
        <v>dossier</v>
      </c>
      <c r="AM354" s="1017" t="str">
        <f t="shared" si="99"/>
        <v/>
      </c>
      <c r="AN354" s="258" t="str">
        <f>IF(AN308="","",AN308)</f>
        <v>Le cinéma latino-américain : histoire et fiction dans le cinéma argentin.</v>
      </c>
    </row>
    <row r="355" spans="1:247" ht="30.75" customHeight="1" x14ac:dyDescent="0.25">
      <c r="A355" s="1331"/>
      <c r="B355" s="1331"/>
      <c r="C355" s="1332"/>
      <c r="D355" s="1333"/>
      <c r="E355" s="1334"/>
      <c r="F355" s="1334"/>
      <c r="G355" s="1334"/>
      <c r="H355" s="1334"/>
      <c r="I355" s="1334"/>
      <c r="J355" s="1335" t="s">
        <v>828</v>
      </c>
      <c r="K355" s="500"/>
      <c r="L355" s="500"/>
      <c r="M355" s="1336"/>
      <c r="N355" s="977">
        <f>SUM(N312:N354)</f>
        <v>30</v>
      </c>
      <c r="O355" s="977"/>
      <c r="P355" s="977">
        <f>SUM(P312:P354)</f>
        <v>379</v>
      </c>
      <c r="Q355" s="977"/>
      <c r="R355" s="2506"/>
      <c r="S355" s="1337">
        <f>SUM(S312:S354)</f>
        <v>0</v>
      </c>
      <c r="T355" s="94"/>
      <c r="U355" s="95"/>
      <c r="V355" s="1338"/>
      <c r="W355" s="1338"/>
      <c r="X355" s="1338"/>
      <c r="Y355" s="1338"/>
      <c r="Z355" s="1338"/>
      <c r="AA355" s="1338"/>
      <c r="AB355" s="1338"/>
      <c r="AC355" s="1339"/>
      <c r="AD355" s="504"/>
      <c r="AE355" s="505"/>
      <c r="AF355" s="1338"/>
      <c r="AG355" s="1338"/>
      <c r="AH355" s="1338"/>
      <c r="AI355" s="1338"/>
      <c r="AJ355" s="1338"/>
      <c r="AK355" s="1338"/>
      <c r="AL355" s="1338"/>
      <c r="AM355" s="1338"/>
      <c r="AN355" s="506"/>
    </row>
    <row r="356" spans="1:247" ht="30.75" customHeight="1" x14ac:dyDescent="0.25">
      <c r="A356" s="1340"/>
      <c r="B356" s="1340"/>
      <c r="C356" s="1341"/>
      <c r="D356" s="1342"/>
      <c r="E356" s="1343"/>
      <c r="F356" s="1343"/>
      <c r="G356" s="1343"/>
      <c r="H356" s="1343"/>
      <c r="I356" s="1343"/>
      <c r="J356" s="1343"/>
      <c r="K356" s="511"/>
      <c r="L356" s="511"/>
      <c r="M356" s="1344"/>
      <c r="N356" s="511"/>
      <c r="O356" s="511"/>
      <c r="P356" s="511"/>
      <c r="Q356" s="511"/>
      <c r="R356" s="2508"/>
      <c r="S356" s="1344"/>
      <c r="T356" s="512"/>
      <c r="U356" s="513"/>
      <c r="V356" s="1345"/>
      <c r="W356" s="1345"/>
      <c r="X356" s="1345"/>
      <c r="Y356" s="1345"/>
      <c r="Z356" s="1345"/>
      <c r="AA356" s="1345"/>
      <c r="AB356" s="1345"/>
      <c r="AC356" s="1346"/>
      <c r="AD356" s="516"/>
      <c r="AE356" s="517"/>
      <c r="AF356" s="1345"/>
      <c r="AG356" s="1345"/>
      <c r="AH356" s="1345"/>
      <c r="AI356" s="1345"/>
      <c r="AJ356" s="1345"/>
      <c r="AK356" s="1345"/>
      <c r="AL356" s="1345"/>
      <c r="AM356" s="1345"/>
      <c r="AN356" s="518"/>
    </row>
    <row r="357" spans="1:247" ht="23.25" customHeight="1" x14ac:dyDescent="0.25">
      <c r="A357" s="1347" t="s">
        <v>829</v>
      </c>
      <c r="B357" s="177" t="s">
        <v>830</v>
      </c>
      <c r="C357" s="178" t="s">
        <v>831</v>
      </c>
      <c r="D357" s="1348"/>
      <c r="E357" s="1349" t="s">
        <v>41</v>
      </c>
      <c r="F357" s="1349"/>
      <c r="G357" s="1350"/>
      <c r="H357" s="1350"/>
      <c r="I357" s="1350">
        <f>+I358+I378</f>
        <v>30</v>
      </c>
      <c r="J357" s="1350">
        <f>+J358+J378</f>
        <v>30</v>
      </c>
      <c r="K357" s="182"/>
      <c r="L357" s="182"/>
      <c r="M357" s="1351"/>
      <c r="N357" s="182"/>
      <c r="O357" s="182"/>
      <c r="P357" s="182"/>
      <c r="Q357" s="182"/>
      <c r="R357" s="182"/>
      <c r="S357" s="1351"/>
      <c r="T357" s="185"/>
      <c r="U357" s="186"/>
      <c r="V357" s="1352"/>
      <c r="W357" s="1353"/>
      <c r="X357" s="1353"/>
      <c r="Y357" s="1353"/>
      <c r="Z357" s="1353"/>
      <c r="AA357" s="1353"/>
      <c r="AB357" s="1353"/>
      <c r="AC357" s="1354"/>
      <c r="AD357" s="185"/>
      <c r="AE357" s="186"/>
      <c r="AF357" s="1352"/>
      <c r="AG357" s="1353"/>
      <c r="AH357" s="1353"/>
      <c r="AI357" s="1353"/>
      <c r="AJ357" s="1353"/>
      <c r="AK357" s="1353"/>
      <c r="AL357" s="1353"/>
      <c r="AM357" s="1353"/>
      <c r="AN357" s="189"/>
    </row>
    <row r="358" spans="1:247" ht="23.25" customHeight="1" x14ac:dyDescent="0.2">
      <c r="A358" s="190"/>
      <c r="B358" s="190"/>
      <c r="C358" s="191" t="s">
        <v>42</v>
      </c>
      <c r="D358" s="192"/>
      <c r="E358" s="193"/>
      <c r="F358" s="193"/>
      <c r="G358" s="193"/>
      <c r="H358" s="194"/>
      <c r="I358" s="194">
        <f>+I361+I362+I363+I364+I366+I367+I369+I370+I371+I373+I374</f>
        <v>24</v>
      </c>
      <c r="J358" s="194">
        <f>+J361+J362+J363+J364+J366+J367+J369+J370+J371+J373+J374</f>
        <v>24</v>
      </c>
      <c r="K358" s="194"/>
      <c r="L358" s="194"/>
      <c r="M358" s="1355"/>
      <c r="N358" s="194"/>
      <c r="O358" s="194"/>
      <c r="P358" s="194"/>
      <c r="Q358" s="194"/>
      <c r="R358" s="194"/>
      <c r="S358" s="1355"/>
      <c r="T358" s="196"/>
      <c r="U358" s="197"/>
      <c r="V358" s="1356"/>
      <c r="W358" s="194"/>
      <c r="X358" s="194"/>
      <c r="Y358" s="194"/>
      <c r="Z358" s="194"/>
      <c r="AA358" s="194"/>
      <c r="AB358" s="194"/>
      <c r="AC358" s="1355"/>
      <c r="AD358" s="196"/>
      <c r="AE358" s="197"/>
      <c r="AF358" s="1356"/>
      <c r="AG358" s="194"/>
      <c r="AH358" s="194"/>
      <c r="AI358" s="194"/>
      <c r="AJ358" s="194"/>
      <c r="AK358" s="194"/>
      <c r="AL358" s="194"/>
      <c r="AM358" s="194"/>
      <c r="AN358" s="199"/>
      <c r="AO358" s="200"/>
      <c r="AP358" s="200"/>
      <c r="AQ358" s="200"/>
      <c r="AR358" s="200"/>
      <c r="AS358" s="200"/>
      <c r="AT358" s="200"/>
      <c r="AU358" s="200"/>
      <c r="AV358" s="200"/>
      <c r="AW358" s="200"/>
      <c r="AX358" s="200"/>
      <c r="AY358" s="200"/>
      <c r="AZ358" s="200"/>
      <c r="BA358" s="200"/>
      <c r="BB358" s="200"/>
      <c r="BC358" s="200"/>
      <c r="BD358" s="200"/>
      <c r="BE358" s="200"/>
      <c r="BF358" s="200"/>
      <c r="BG358" s="200"/>
      <c r="BH358" s="200"/>
      <c r="BI358" s="200"/>
      <c r="BJ358" s="200"/>
      <c r="BK358" s="200"/>
      <c r="BL358" s="200"/>
      <c r="BM358" s="200"/>
      <c r="BN358" s="200"/>
      <c r="BO358" s="200"/>
      <c r="BP358" s="200"/>
      <c r="BQ358" s="200"/>
      <c r="BR358" s="200"/>
      <c r="BS358" s="200"/>
      <c r="BT358" s="200"/>
      <c r="BU358" s="200"/>
      <c r="BV358" s="200"/>
      <c r="BW358" s="200"/>
      <c r="BX358" s="200"/>
      <c r="BY358" s="200"/>
      <c r="BZ358" s="200"/>
      <c r="CA358" s="200"/>
      <c r="CB358" s="200"/>
      <c r="CC358" s="200"/>
      <c r="CD358" s="200"/>
      <c r="CE358" s="200"/>
      <c r="CF358" s="200"/>
      <c r="CG358" s="200"/>
      <c r="CH358" s="200"/>
      <c r="CI358" s="200"/>
      <c r="CJ358" s="200"/>
      <c r="CK358" s="200"/>
      <c r="CL358" s="200"/>
      <c r="CM358" s="200"/>
      <c r="CN358" s="200"/>
      <c r="CO358" s="200"/>
      <c r="CP358" s="200"/>
      <c r="CQ358" s="200"/>
      <c r="CR358" s="200"/>
      <c r="CS358" s="200"/>
      <c r="CT358" s="200"/>
      <c r="CU358" s="200"/>
      <c r="CV358" s="200"/>
      <c r="CW358" s="200"/>
      <c r="CX358" s="200"/>
      <c r="CY358" s="200"/>
      <c r="CZ358" s="200"/>
      <c r="DA358" s="200"/>
      <c r="DB358" s="200"/>
      <c r="DC358" s="200"/>
      <c r="DD358" s="200"/>
      <c r="DE358" s="200"/>
      <c r="DF358" s="200"/>
      <c r="DG358" s="200"/>
      <c r="DH358" s="200"/>
      <c r="DI358" s="200"/>
      <c r="DJ358" s="200"/>
      <c r="DK358" s="200"/>
      <c r="DL358" s="201"/>
      <c r="DM358" s="201"/>
      <c r="DN358" s="201"/>
      <c r="DO358" s="201"/>
      <c r="DP358" s="201"/>
      <c r="DQ358" s="201"/>
      <c r="DR358" s="201"/>
      <c r="DS358" s="201"/>
      <c r="DT358" s="201"/>
      <c r="DU358" s="201"/>
      <c r="DV358" s="201"/>
      <c r="DW358" s="201"/>
      <c r="DX358" s="201"/>
      <c r="DY358" s="201"/>
      <c r="DZ358" s="201"/>
      <c r="EA358" s="201"/>
      <c r="EB358" s="201"/>
      <c r="EC358" s="201"/>
      <c r="ED358" s="201"/>
      <c r="EE358" s="201"/>
      <c r="EF358" s="201"/>
      <c r="EG358" s="201"/>
      <c r="EH358" s="201"/>
      <c r="EI358" s="201"/>
      <c r="EJ358" s="201"/>
      <c r="EK358" s="201"/>
      <c r="EL358" s="201"/>
      <c r="EM358" s="201"/>
      <c r="EN358" s="201"/>
      <c r="EO358" s="201"/>
      <c r="EP358" s="201"/>
      <c r="EQ358" s="201"/>
      <c r="ER358" s="201"/>
      <c r="ES358" s="201"/>
      <c r="ET358" s="201"/>
      <c r="EU358" s="201"/>
      <c r="EV358" s="201"/>
      <c r="EW358" s="201"/>
      <c r="EX358" s="201"/>
      <c r="EY358" s="201"/>
      <c r="EZ358" s="201"/>
      <c r="FA358" s="201"/>
      <c r="FB358" s="201"/>
      <c r="FC358" s="201"/>
      <c r="FD358" s="201"/>
      <c r="FE358" s="201"/>
      <c r="FF358" s="201"/>
      <c r="FG358" s="201"/>
      <c r="FH358" s="201"/>
      <c r="FI358" s="201"/>
      <c r="FJ358" s="201"/>
      <c r="FK358" s="201"/>
      <c r="FL358" s="201"/>
      <c r="FM358" s="201"/>
      <c r="FN358" s="201"/>
      <c r="FO358" s="201"/>
      <c r="FP358" s="201"/>
      <c r="FQ358" s="201"/>
      <c r="FR358" s="201"/>
      <c r="FS358" s="201"/>
      <c r="FT358" s="201"/>
      <c r="FU358" s="201"/>
      <c r="FV358" s="201"/>
      <c r="FW358" s="201"/>
      <c r="FX358" s="201"/>
      <c r="FY358" s="201"/>
      <c r="FZ358" s="201"/>
      <c r="GA358" s="201"/>
      <c r="GB358" s="201"/>
      <c r="GC358" s="201"/>
      <c r="GD358" s="201"/>
      <c r="GE358" s="201"/>
      <c r="GF358" s="201"/>
      <c r="GG358" s="201"/>
      <c r="GH358" s="201"/>
      <c r="GI358" s="201"/>
      <c r="GJ358" s="201"/>
      <c r="GK358" s="201"/>
      <c r="GL358" s="201"/>
      <c r="GM358" s="201"/>
      <c r="GN358" s="201"/>
      <c r="GO358" s="201"/>
      <c r="GP358" s="201"/>
      <c r="GQ358" s="201"/>
      <c r="GR358" s="201"/>
      <c r="GS358" s="201"/>
      <c r="GT358" s="201"/>
      <c r="GU358" s="201"/>
      <c r="GV358" s="201"/>
      <c r="GW358" s="201"/>
      <c r="GX358" s="201"/>
      <c r="GY358" s="201"/>
      <c r="GZ358" s="201"/>
      <c r="HA358" s="201"/>
      <c r="HB358" s="201"/>
      <c r="HC358" s="201"/>
      <c r="HD358" s="201"/>
      <c r="HE358" s="201"/>
      <c r="HF358" s="201"/>
      <c r="HG358" s="201"/>
      <c r="HH358" s="201"/>
      <c r="HI358" s="201"/>
      <c r="HJ358" s="201"/>
      <c r="HK358" s="201"/>
      <c r="HL358" s="201"/>
      <c r="HM358" s="201"/>
      <c r="HN358" s="201"/>
      <c r="HO358" s="201"/>
      <c r="HP358" s="201"/>
      <c r="HQ358" s="201"/>
      <c r="HR358" s="201"/>
      <c r="HS358" s="201"/>
      <c r="HT358" s="2"/>
      <c r="HU358" s="2"/>
      <c r="HV358" s="2"/>
      <c r="HW358" s="2"/>
      <c r="HX358" s="2"/>
      <c r="HY358" s="2"/>
      <c r="HZ358" s="2"/>
      <c r="IA358" s="2"/>
      <c r="IB358" s="2"/>
      <c r="IC358" s="2"/>
      <c r="ID358" s="2"/>
      <c r="IE358" s="2"/>
      <c r="IF358" s="2"/>
      <c r="IG358" s="2"/>
      <c r="IH358" s="2"/>
      <c r="II358" s="2"/>
      <c r="IJ358" s="2"/>
      <c r="IK358" s="2"/>
      <c r="IL358" s="2"/>
    </row>
    <row r="359" spans="1:247" s="1375" customFormat="1" ht="49.5" customHeight="1" x14ac:dyDescent="0.25">
      <c r="A359" s="1357"/>
      <c r="B359" s="1357" t="s">
        <v>832</v>
      </c>
      <c r="C359" s="1358" t="s">
        <v>833</v>
      </c>
      <c r="D359" s="1359"/>
      <c r="E359" s="1360" t="s">
        <v>118</v>
      </c>
      <c r="F359" s="1361" t="s">
        <v>834</v>
      </c>
      <c r="G359" s="1359" t="s">
        <v>51</v>
      </c>
      <c r="H359" s="1362"/>
      <c r="I359" s="1359"/>
      <c r="J359" s="1359"/>
      <c r="K359" s="1363" t="s">
        <v>53</v>
      </c>
      <c r="L359" s="1363"/>
      <c r="M359" s="1364"/>
      <c r="N359" s="1357"/>
      <c r="O359" s="1357"/>
      <c r="P359" s="1357"/>
      <c r="Q359" s="1357"/>
      <c r="R359" s="1357"/>
      <c r="S359" s="1364"/>
      <c r="T359" s="1365"/>
      <c r="U359" s="1366"/>
      <c r="V359" s="1367"/>
      <c r="W359" s="1368"/>
      <c r="X359" s="1368"/>
      <c r="Y359" s="1368"/>
      <c r="Z359" s="1369"/>
      <c r="AA359" s="1368"/>
      <c r="AB359" s="1368"/>
      <c r="AC359" s="1370"/>
      <c r="AD359" s="1371"/>
      <c r="AE359" s="1372"/>
      <c r="AF359" s="1367"/>
      <c r="AG359" s="1368"/>
      <c r="AH359" s="1368"/>
      <c r="AI359" s="1368"/>
      <c r="AJ359" s="1369"/>
      <c r="AK359" s="1368"/>
      <c r="AL359" s="1368"/>
      <c r="AM359" s="1368"/>
      <c r="AN359" s="1373"/>
      <c r="AO359" s="1374"/>
      <c r="AP359" s="1374"/>
      <c r="AQ359" s="1374"/>
      <c r="AR359" s="1374"/>
      <c r="AS359" s="1374"/>
      <c r="AT359" s="1374"/>
      <c r="AU359" s="1374"/>
      <c r="AV359" s="1374"/>
      <c r="AW359" s="1374"/>
      <c r="AX359" s="1374"/>
      <c r="AY359" s="1374"/>
      <c r="AZ359" s="1374"/>
      <c r="BA359" s="1374"/>
      <c r="BB359" s="1374"/>
      <c r="BC359" s="1374"/>
      <c r="BD359" s="1374"/>
      <c r="BE359" s="1374"/>
      <c r="BF359" s="1374"/>
      <c r="BG359" s="1374"/>
      <c r="BH359" s="1374"/>
      <c r="BI359" s="1374"/>
      <c r="BJ359" s="1374"/>
      <c r="BK359" s="1374"/>
      <c r="BL359" s="1374"/>
      <c r="BM359" s="1374"/>
      <c r="BN359" s="1374"/>
      <c r="BO359" s="1374"/>
      <c r="BP359" s="1374"/>
      <c r="BQ359" s="1374"/>
      <c r="BR359" s="1374"/>
      <c r="BS359" s="1374"/>
      <c r="BT359" s="1374"/>
      <c r="BU359" s="1374"/>
      <c r="BV359" s="1374"/>
      <c r="BW359" s="1374"/>
      <c r="BX359" s="1374"/>
      <c r="BY359" s="1374"/>
      <c r="BZ359" s="1374"/>
      <c r="CA359" s="1374"/>
      <c r="CB359" s="1374"/>
      <c r="CC359" s="1374"/>
      <c r="CD359" s="1374"/>
      <c r="CE359" s="1374"/>
      <c r="CF359" s="1374"/>
      <c r="CG359" s="1374"/>
      <c r="CH359" s="1374"/>
      <c r="CI359" s="1374"/>
      <c r="CJ359" s="1374"/>
      <c r="CK359" s="1374"/>
      <c r="CL359" s="1374"/>
      <c r="CM359" s="1374"/>
      <c r="CN359" s="1374"/>
      <c r="CO359" s="1374"/>
      <c r="CP359" s="1374"/>
      <c r="CQ359" s="1374"/>
      <c r="CR359" s="1374"/>
      <c r="CS359" s="1374"/>
      <c r="CT359" s="1374"/>
      <c r="CU359" s="1374"/>
      <c r="CV359" s="1374"/>
      <c r="CW359" s="1374"/>
      <c r="CX359" s="1374"/>
      <c r="CY359" s="1374"/>
      <c r="CZ359" s="1374"/>
      <c r="DA359" s="1374"/>
      <c r="DB359" s="1374"/>
      <c r="DC359" s="1374"/>
      <c r="DD359" s="1374"/>
      <c r="DE359" s="1374"/>
      <c r="DF359" s="1374"/>
      <c r="DG359" s="1374"/>
      <c r="DH359" s="1374"/>
      <c r="DI359" s="1374"/>
      <c r="DJ359" s="1374"/>
      <c r="DK359" s="1374"/>
      <c r="DL359" s="1374"/>
      <c r="DM359" s="1374"/>
      <c r="DN359" s="1374"/>
      <c r="DO359" s="1374"/>
      <c r="DP359" s="1374"/>
      <c r="DQ359" s="1374"/>
      <c r="DR359" s="1374"/>
      <c r="DS359" s="1374"/>
      <c r="DT359" s="1374"/>
      <c r="DU359" s="1374"/>
      <c r="DV359" s="1374"/>
      <c r="DW359" s="1374"/>
      <c r="DX359" s="1374"/>
      <c r="DY359" s="1374"/>
      <c r="DZ359" s="1374"/>
      <c r="EA359" s="1374"/>
      <c r="EB359" s="1374"/>
      <c r="EC359" s="1374"/>
      <c r="ED359" s="1374"/>
      <c r="EE359" s="1374"/>
      <c r="EF359" s="1374"/>
      <c r="EG359" s="1374"/>
      <c r="EH359" s="1374"/>
      <c r="EI359" s="1374"/>
      <c r="EJ359" s="1374"/>
      <c r="EK359" s="1374"/>
      <c r="EL359" s="1374"/>
      <c r="EM359" s="1374"/>
      <c r="EN359" s="1374"/>
      <c r="EO359" s="1374"/>
      <c r="EP359" s="1374"/>
      <c r="EQ359" s="1374"/>
      <c r="ER359" s="1374"/>
      <c r="ES359" s="1374"/>
      <c r="ET359" s="1374"/>
      <c r="EU359" s="1374"/>
      <c r="EV359" s="1374"/>
      <c r="EW359" s="1374"/>
      <c r="EX359" s="1374"/>
      <c r="EY359" s="1374"/>
      <c r="EZ359" s="1374"/>
      <c r="FA359" s="1374"/>
      <c r="FB359" s="1374"/>
      <c r="FC359" s="1374"/>
      <c r="FD359" s="1374"/>
      <c r="FE359" s="1374"/>
      <c r="FF359" s="1374"/>
      <c r="FG359" s="1374"/>
      <c r="FH359" s="1374"/>
      <c r="FI359" s="1374"/>
      <c r="FJ359" s="1374"/>
      <c r="FK359" s="1374"/>
      <c r="FL359" s="1374"/>
      <c r="FM359" s="1374"/>
      <c r="FN359" s="1374"/>
      <c r="FO359" s="1374"/>
      <c r="FP359" s="1374"/>
      <c r="FQ359" s="1374"/>
      <c r="FR359" s="1374"/>
      <c r="FS359" s="1374"/>
      <c r="FT359" s="1374"/>
      <c r="FU359" s="1374"/>
      <c r="FV359" s="1374"/>
      <c r="FW359" s="1374"/>
      <c r="FX359" s="1374"/>
      <c r="FY359" s="1374"/>
      <c r="FZ359" s="1374"/>
      <c r="GA359" s="1374"/>
      <c r="GB359" s="1374"/>
      <c r="GC359" s="1374"/>
      <c r="GD359" s="1374"/>
      <c r="GE359" s="1374"/>
      <c r="GF359" s="1374"/>
      <c r="GG359" s="1374"/>
      <c r="GH359" s="1374"/>
      <c r="GI359" s="1374"/>
      <c r="GJ359" s="1374"/>
      <c r="GK359" s="1374"/>
      <c r="GL359" s="1374"/>
      <c r="GM359" s="1374"/>
      <c r="GN359" s="1374"/>
      <c r="GO359" s="1374"/>
      <c r="GP359" s="1374"/>
      <c r="GQ359" s="1374"/>
      <c r="GR359" s="1374"/>
      <c r="GS359" s="1374"/>
      <c r="GT359" s="1374"/>
      <c r="GU359" s="1374"/>
      <c r="GV359" s="1374"/>
      <c r="GW359" s="1374"/>
      <c r="GX359" s="1374"/>
      <c r="GY359" s="1374"/>
      <c r="GZ359" s="1374"/>
      <c r="HA359" s="1374"/>
      <c r="HB359" s="1374"/>
      <c r="HC359" s="1374"/>
      <c r="HD359" s="1374"/>
      <c r="HE359" s="1374"/>
      <c r="HF359" s="1374"/>
      <c r="HG359" s="1374"/>
      <c r="HH359" s="1374"/>
      <c r="HI359" s="1374"/>
      <c r="HJ359" s="1374"/>
      <c r="HK359" s="1374"/>
      <c r="HL359" s="1374"/>
      <c r="HM359" s="1374"/>
      <c r="HN359" s="1374"/>
      <c r="HO359" s="1374"/>
      <c r="HP359" s="1374"/>
      <c r="HQ359" s="1374"/>
      <c r="HR359" s="1374"/>
      <c r="HS359" s="1374"/>
      <c r="HT359" s="1374"/>
      <c r="HU359" s="1374"/>
      <c r="HV359" s="1374"/>
      <c r="HW359" s="1374"/>
      <c r="HX359" s="1374"/>
      <c r="HY359" s="1374"/>
      <c r="HZ359" s="1374"/>
      <c r="IA359" s="1374"/>
      <c r="IB359" s="1374"/>
      <c r="IC359" s="1374"/>
      <c r="ID359" s="1374"/>
      <c r="IE359" s="1374"/>
      <c r="IF359" s="1374"/>
      <c r="IG359" s="1374"/>
      <c r="IH359" s="1374"/>
      <c r="II359" s="1374"/>
      <c r="IJ359" s="1374"/>
      <c r="IK359" s="1374"/>
      <c r="IL359" s="1374"/>
      <c r="IM359" s="1374"/>
    </row>
    <row r="360" spans="1:247" ht="33" customHeight="1" x14ac:dyDescent="0.25">
      <c r="A360" s="202" t="s">
        <v>835</v>
      </c>
      <c r="B360" s="202" t="s">
        <v>836</v>
      </c>
      <c r="C360" s="203" t="s">
        <v>837</v>
      </c>
      <c r="D360" s="1376"/>
      <c r="E360" s="1377" t="s">
        <v>46</v>
      </c>
      <c r="F360" s="1378"/>
      <c r="G360" s="1376" t="s">
        <v>51</v>
      </c>
      <c r="H360" s="1379"/>
      <c r="I360" s="1380"/>
      <c r="J360" s="1380"/>
      <c r="K360" s="1381"/>
      <c r="L360" s="1381"/>
      <c r="M360" s="1382"/>
      <c r="N360" s="211"/>
      <c r="O360" s="211"/>
      <c r="P360" s="211"/>
      <c r="Q360" s="211"/>
      <c r="R360" s="211"/>
      <c r="S360" s="1383"/>
      <c r="T360" s="213"/>
      <c r="U360" s="214"/>
      <c r="V360" s="1384"/>
      <c r="W360" s="211"/>
      <c r="X360" s="211"/>
      <c r="Y360" s="211"/>
      <c r="Z360" s="211"/>
      <c r="AA360" s="211"/>
      <c r="AB360" s="211"/>
      <c r="AC360" s="1383"/>
      <c r="AD360" s="213"/>
      <c r="AE360" s="214"/>
      <c r="AF360" s="1384"/>
      <c r="AG360" s="211"/>
      <c r="AH360" s="211"/>
      <c r="AI360" s="211"/>
      <c r="AJ360" s="211"/>
      <c r="AK360" s="211"/>
      <c r="AL360" s="211"/>
      <c r="AM360" s="211"/>
      <c r="AN360" s="211"/>
      <c r="HK360" s="2"/>
      <c r="HL360" s="2"/>
      <c r="HM360" s="2"/>
      <c r="HN360" s="2"/>
      <c r="HO360" s="2"/>
      <c r="HP360" s="2"/>
      <c r="HQ360" s="2"/>
      <c r="HR360" s="2"/>
      <c r="HS360" s="2"/>
    </row>
    <row r="361" spans="1:247" ht="65.25" customHeight="1" x14ac:dyDescent="0.25">
      <c r="A361" s="1385"/>
      <c r="B361" s="1386" t="s">
        <v>838</v>
      </c>
      <c r="C361" s="1387" t="s">
        <v>839</v>
      </c>
      <c r="D361" s="1388" t="s">
        <v>840</v>
      </c>
      <c r="E361" s="1321" t="s">
        <v>50</v>
      </c>
      <c r="F361" s="1320"/>
      <c r="G361" s="1321" t="s">
        <v>51</v>
      </c>
      <c r="H361" s="1322"/>
      <c r="I361" s="252" t="s">
        <v>52</v>
      </c>
      <c r="J361" s="1330">
        <v>2</v>
      </c>
      <c r="K361" s="592" t="s">
        <v>53</v>
      </c>
      <c r="L361" s="254">
        <v>11</v>
      </c>
      <c r="M361" s="1330"/>
      <c r="N361" s="570"/>
      <c r="O361" s="570"/>
      <c r="P361" s="754">
        <v>0</v>
      </c>
      <c r="Q361" s="754">
        <v>18</v>
      </c>
      <c r="R361" s="255"/>
      <c r="S361" s="1324"/>
      <c r="T361" s="231" t="s">
        <v>1229</v>
      </c>
      <c r="U361" s="232" t="s">
        <v>1240</v>
      </c>
      <c r="V361" s="1389">
        <v>1</v>
      </c>
      <c r="W361" s="291" t="s">
        <v>54</v>
      </c>
      <c r="X361" s="291" t="s">
        <v>55</v>
      </c>
      <c r="Y361" s="291" t="s">
        <v>76</v>
      </c>
      <c r="Z361" s="292">
        <v>1</v>
      </c>
      <c r="AA361" s="293" t="s">
        <v>57</v>
      </c>
      <c r="AB361" s="293" t="s">
        <v>55</v>
      </c>
      <c r="AC361" s="1390" t="s">
        <v>76</v>
      </c>
      <c r="AD361" s="231" t="s">
        <v>1235</v>
      </c>
      <c r="AE361" s="232" t="str">
        <f t="shared" ref="AE361:AE364" si="103">+AD361</f>
        <v>100% CT Dossier</v>
      </c>
      <c r="AF361" s="1389">
        <v>1</v>
      </c>
      <c r="AG361" s="291" t="s">
        <v>57</v>
      </c>
      <c r="AH361" s="291" t="s">
        <v>55</v>
      </c>
      <c r="AI361" s="291" t="s">
        <v>76</v>
      </c>
      <c r="AJ361" s="292">
        <v>1</v>
      </c>
      <c r="AK361" s="293" t="s">
        <v>57</v>
      </c>
      <c r="AL361" s="293" t="s">
        <v>55</v>
      </c>
      <c r="AM361" s="293" t="s">
        <v>76</v>
      </c>
      <c r="AN361" s="258" t="s">
        <v>841</v>
      </c>
    </row>
    <row r="362" spans="1:247" ht="131.25" customHeight="1" x14ac:dyDescent="0.25">
      <c r="A362" s="1385"/>
      <c r="B362" s="1386" t="s">
        <v>842</v>
      </c>
      <c r="C362" s="1387" t="s">
        <v>843</v>
      </c>
      <c r="D362" s="1388" t="s">
        <v>844</v>
      </c>
      <c r="E362" s="1321" t="s">
        <v>50</v>
      </c>
      <c r="F362" s="1321"/>
      <c r="G362" s="1321" t="s">
        <v>51</v>
      </c>
      <c r="H362" s="1322"/>
      <c r="I362" s="252" t="s">
        <v>52</v>
      </c>
      <c r="J362" s="1330">
        <v>2</v>
      </c>
      <c r="K362" s="592" t="s">
        <v>53</v>
      </c>
      <c r="L362" s="254">
        <v>11</v>
      </c>
      <c r="M362" s="1330"/>
      <c r="N362" s="570"/>
      <c r="O362" s="570"/>
      <c r="P362" s="1391"/>
      <c r="Q362" s="1391"/>
      <c r="R362" s="245">
        <v>0</v>
      </c>
      <c r="S362" s="2635">
        <v>18</v>
      </c>
      <c r="T362" s="231" t="s">
        <v>1229</v>
      </c>
      <c r="U362" s="232" t="s">
        <v>1235</v>
      </c>
      <c r="V362" s="1389" t="s">
        <v>568</v>
      </c>
      <c r="W362" s="291" t="s">
        <v>54</v>
      </c>
      <c r="X362" s="291" t="s">
        <v>140</v>
      </c>
      <c r="Y362" s="291" t="s">
        <v>569</v>
      </c>
      <c r="Z362" s="292">
        <v>1</v>
      </c>
      <c r="AA362" s="293" t="s">
        <v>57</v>
      </c>
      <c r="AB362" s="293" t="s">
        <v>67</v>
      </c>
      <c r="AC362" s="1390" t="s">
        <v>570</v>
      </c>
      <c r="AD362" s="231" t="s">
        <v>1235</v>
      </c>
      <c r="AE362" s="232" t="str">
        <f t="shared" si="103"/>
        <v>100% CT Dossier</v>
      </c>
      <c r="AF362" s="1389">
        <v>1</v>
      </c>
      <c r="AG362" s="291" t="s">
        <v>57</v>
      </c>
      <c r="AH362" s="291" t="s">
        <v>67</v>
      </c>
      <c r="AI362" s="291" t="s">
        <v>570</v>
      </c>
      <c r="AJ362" s="292">
        <v>1</v>
      </c>
      <c r="AK362" s="293" t="s">
        <v>57</v>
      </c>
      <c r="AL362" s="293" t="s">
        <v>67</v>
      </c>
      <c r="AM362" s="293" t="s">
        <v>570</v>
      </c>
      <c r="AN362" s="258" t="s">
        <v>845</v>
      </c>
    </row>
    <row r="363" spans="1:247" ht="65.25" customHeight="1" x14ac:dyDescent="0.25">
      <c r="A363" s="1385"/>
      <c r="B363" s="1386" t="s">
        <v>846</v>
      </c>
      <c r="C363" s="1387" t="s">
        <v>847</v>
      </c>
      <c r="D363" s="1388" t="s">
        <v>848</v>
      </c>
      <c r="E363" s="1321" t="s">
        <v>50</v>
      </c>
      <c r="F363" s="1320"/>
      <c r="G363" s="1321" t="s">
        <v>51</v>
      </c>
      <c r="H363" s="1322"/>
      <c r="I363" s="252" t="s">
        <v>74</v>
      </c>
      <c r="J363" s="1330">
        <v>3</v>
      </c>
      <c r="K363" s="592" t="s">
        <v>190</v>
      </c>
      <c r="L363" s="254">
        <v>11</v>
      </c>
      <c r="M363" s="1330"/>
      <c r="N363" s="570"/>
      <c r="O363" s="570"/>
      <c r="P363" s="754">
        <v>0</v>
      </c>
      <c r="Q363" s="754">
        <v>18</v>
      </c>
      <c r="R363" s="255"/>
      <c r="S363" s="1324"/>
      <c r="T363" s="231" t="s">
        <v>1229</v>
      </c>
      <c r="U363" s="232" t="s">
        <v>1240</v>
      </c>
      <c r="V363" s="1389">
        <v>1</v>
      </c>
      <c r="W363" s="291" t="s">
        <v>54</v>
      </c>
      <c r="X363" s="291" t="s">
        <v>55</v>
      </c>
      <c r="Y363" s="291" t="s">
        <v>76</v>
      </c>
      <c r="Z363" s="292">
        <v>1</v>
      </c>
      <c r="AA363" s="293" t="s">
        <v>57</v>
      </c>
      <c r="AB363" s="293" t="s">
        <v>55</v>
      </c>
      <c r="AC363" s="1390" t="s">
        <v>76</v>
      </c>
      <c r="AD363" s="231" t="s">
        <v>1235</v>
      </c>
      <c r="AE363" s="232" t="str">
        <f t="shared" si="103"/>
        <v>100% CT Dossier</v>
      </c>
      <c r="AF363" s="1389">
        <v>1</v>
      </c>
      <c r="AG363" s="291" t="s">
        <v>57</v>
      </c>
      <c r="AH363" s="291" t="s">
        <v>55</v>
      </c>
      <c r="AI363" s="291" t="s">
        <v>76</v>
      </c>
      <c r="AJ363" s="292">
        <v>1</v>
      </c>
      <c r="AK363" s="293" t="s">
        <v>57</v>
      </c>
      <c r="AL363" s="293" t="s">
        <v>55</v>
      </c>
      <c r="AM363" s="293" t="s">
        <v>76</v>
      </c>
      <c r="AN363" s="258" t="s">
        <v>849</v>
      </c>
    </row>
    <row r="364" spans="1:247" ht="63.75" x14ac:dyDescent="0.25">
      <c r="A364" s="1385"/>
      <c r="B364" s="1386" t="s">
        <v>850</v>
      </c>
      <c r="C364" s="1387" t="s">
        <v>851</v>
      </c>
      <c r="D364" s="1388" t="s">
        <v>852</v>
      </c>
      <c r="E364" s="1321" t="s">
        <v>50</v>
      </c>
      <c r="F364" s="1320"/>
      <c r="G364" s="1321" t="s">
        <v>51</v>
      </c>
      <c r="H364" s="1322"/>
      <c r="I364" s="252" t="s">
        <v>74</v>
      </c>
      <c r="J364" s="1330">
        <v>3</v>
      </c>
      <c r="K364" s="592" t="s">
        <v>190</v>
      </c>
      <c r="L364" s="254">
        <v>11</v>
      </c>
      <c r="M364" s="1330"/>
      <c r="N364" s="449"/>
      <c r="O364" s="449"/>
      <c r="P364" s="754">
        <v>0</v>
      </c>
      <c r="Q364" s="754">
        <v>18</v>
      </c>
      <c r="R364" s="255"/>
      <c r="S364" s="1324"/>
      <c r="T364" s="231" t="s">
        <v>1229</v>
      </c>
      <c r="U364" s="232" t="s">
        <v>1240</v>
      </c>
      <c r="V364" s="1389">
        <v>1</v>
      </c>
      <c r="W364" s="291" t="s">
        <v>54</v>
      </c>
      <c r="X364" s="291" t="s">
        <v>55</v>
      </c>
      <c r="Y364" s="291" t="s">
        <v>76</v>
      </c>
      <c r="Z364" s="292">
        <v>1</v>
      </c>
      <c r="AA364" s="293" t="s">
        <v>57</v>
      </c>
      <c r="AB364" s="293" t="s">
        <v>55</v>
      </c>
      <c r="AC364" s="1390" t="s">
        <v>76</v>
      </c>
      <c r="AD364" s="231" t="s">
        <v>1235</v>
      </c>
      <c r="AE364" s="232" t="str">
        <f t="shared" si="103"/>
        <v>100% CT Dossier</v>
      </c>
      <c r="AF364" s="1389">
        <v>1</v>
      </c>
      <c r="AG364" s="291" t="s">
        <v>57</v>
      </c>
      <c r="AH364" s="291" t="s">
        <v>55</v>
      </c>
      <c r="AI364" s="291" t="s">
        <v>76</v>
      </c>
      <c r="AJ364" s="292">
        <v>1</v>
      </c>
      <c r="AK364" s="293" t="s">
        <v>57</v>
      </c>
      <c r="AL364" s="293" t="s">
        <v>55</v>
      </c>
      <c r="AM364" s="293" t="s">
        <v>76</v>
      </c>
      <c r="AN364" s="258" t="s">
        <v>853</v>
      </c>
    </row>
    <row r="365" spans="1:247" ht="25.5" x14ac:dyDescent="0.25">
      <c r="A365" s="202" t="s">
        <v>854</v>
      </c>
      <c r="B365" s="202" t="s">
        <v>855</v>
      </c>
      <c r="C365" s="203" t="s">
        <v>856</v>
      </c>
      <c r="D365" s="1376"/>
      <c r="E365" s="1377" t="s">
        <v>46</v>
      </c>
      <c r="F365" s="1378"/>
      <c r="G365" s="1376" t="s">
        <v>51</v>
      </c>
      <c r="H365" s="1379"/>
      <c r="I365" s="1380"/>
      <c r="J365" s="1380"/>
      <c r="K365" s="1381"/>
      <c r="L365" s="1381"/>
      <c r="M365" s="1382"/>
      <c r="N365" s="211"/>
      <c r="O365" s="211"/>
      <c r="P365" s="211"/>
      <c r="Q365" s="211"/>
      <c r="R365" s="211"/>
      <c r="S365" s="1383"/>
      <c r="T365" s="213"/>
      <c r="U365" s="214"/>
      <c r="V365" s="1384"/>
      <c r="W365" s="211"/>
      <c r="X365" s="211"/>
      <c r="Y365" s="211"/>
      <c r="Z365" s="211"/>
      <c r="AA365" s="211"/>
      <c r="AB365" s="211"/>
      <c r="AC365" s="1383"/>
      <c r="AD365" s="213"/>
      <c r="AE365" s="214"/>
      <c r="AF365" s="1384"/>
      <c r="AG365" s="211"/>
      <c r="AH365" s="211"/>
      <c r="AI365" s="211"/>
      <c r="AJ365" s="211"/>
      <c r="AK365" s="211"/>
      <c r="AL365" s="211"/>
      <c r="AM365" s="211"/>
      <c r="AN365" s="211"/>
      <c r="HK365" s="2"/>
      <c r="HL365" s="2"/>
      <c r="HM365" s="2"/>
      <c r="HN365" s="2"/>
      <c r="HO365" s="2"/>
      <c r="HP365" s="2"/>
      <c r="HQ365" s="2"/>
      <c r="HR365" s="2"/>
      <c r="HS365" s="2"/>
    </row>
    <row r="366" spans="1:247" ht="52.5" customHeight="1" x14ac:dyDescent="0.25">
      <c r="A366" s="1385"/>
      <c r="B366" s="1392" t="s">
        <v>857</v>
      </c>
      <c r="C366" s="1393" t="s">
        <v>858</v>
      </c>
      <c r="D366" s="1388"/>
      <c r="E366" s="1321" t="s">
        <v>50</v>
      </c>
      <c r="F366" s="1321"/>
      <c r="G366" s="1321" t="s">
        <v>51</v>
      </c>
      <c r="H366" s="1322"/>
      <c r="I366" s="252" t="s">
        <v>52</v>
      </c>
      <c r="J366" s="1330">
        <v>2</v>
      </c>
      <c r="K366" s="592" t="s">
        <v>88</v>
      </c>
      <c r="L366" s="254">
        <v>11</v>
      </c>
      <c r="M366" s="1330"/>
      <c r="N366" s="570"/>
      <c r="O366" s="570"/>
      <c r="P366" s="754">
        <v>0</v>
      </c>
      <c r="Q366" s="754">
        <v>18</v>
      </c>
      <c r="R366" s="255"/>
      <c r="S366" s="1324"/>
      <c r="T366" s="231" t="s">
        <v>1229</v>
      </c>
      <c r="U366" s="232" t="s">
        <v>1235</v>
      </c>
      <c r="V366" s="1389">
        <v>1</v>
      </c>
      <c r="W366" s="291" t="s">
        <v>54</v>
      </c>
      <c r="X366" s="291" t="s">
        <v>55</v>
      </c>
      <c r="Y366" s="291" t="s">
        <v>76</v>
      </c>
      <c r="Z366" s="292">
        <v>1</v>
      </c>
      <c r="AA366" s="293" t="s">
        <v>57</v>
      </c>
      <c r="AB366" s="293" t="s">
        <v>55</v>
      </c>
      <c r="AC366" s="1390" t="s">
        <v>260</v>
      </c>
      <c r="AD366" s="231" t="s">
        <v>1235</v>
      </c>
      <c r="AE366" s="232" t="str">
        <f t="shared" ref="AE366:AE367" si="104">+AD366</f>
        <v>100% CT Dossier</v>
      </c>
      <c r="AF366" s="1389">
        <v>1</v>
      </c>
      <c r="AG366" s="291" t="s">
        <v>57</v>
      </c>
      <c r="AH366" s="291" t="s">
        <v>55</v>
      </c>
      <c r="AI366" s="291" t="s">
        <v>260</v>
      </c>
      <c r="AJ366" s="292">
        <v>1</v>
      </c>
      <c r="AK366" s="293" t="s">
        <v>57</v>
      </c>
      <c r="AL366" s="293" t="s">
        <v>55</v>
      </c>
      <c r="AM366" s="293" t="s">
        <v>260</v>
      </c>
      <c r="AN366" s="258"/>
    </row>
    <row r="367" spans="1:247" ht="76.5" x14ac:dyDescent="0.25">
      <c r="A367" s="1394"/>
      <c r="B367" s="1395" t="s">
        <v>859</v>
      </c>
      <c r="C367" s="1396" t="s">
        <v>860</v>
      </c>
      <c r="D367" s="1388" t="s">
        <v>861</v>
      </c>
      <c r="E367" s="1321" t="s">
        <v>50</v>
      </c>
      <c r="F367" s="1320"/>
      <c r="G367" s="1321" t="s">
        <v>51</v>
      </c>
      <c r="H367" s="1322"/>
      <c r="I367" s="252" t="s">
        <v>52</v>
      </c>
      <c r="J367" s="1330">
        <v>2</v>
      </c>
      <c r="K367" s="1397" t="s">
        <v>211</v>
      </c>
      <c r="L367" s="254">
        <v>11</v>
      </c>
      <c r="M367" s="1330"/>
      <c r="N367" s="570"/>
      <c r="O367" s="570"/>
      <c r="P367" s="754">
        <v>0</v>
      </c>
      <c r="Q367" s="754">
        <v>18</v>
      </c>
      <c r="R367" s="255"/>
      <c r="S367" s="1324"/>
      <c r="T367" s="231" t="s">
        <v>1229</v>
      </c>
      <c r="U367" s="232" t="s">
        <v>1241</v>
      </c>
      <c r="V367" s="1389">
        <v>1</v>
      </c>
      <c r="W367" s="291" t="s">
        <v>54</v>
      </c>
      <c r="X367" s="291" t="s">
        <v>55</v>
      </c>
      <c r="Y367" s="291" t="s">
        <v>76</v>
      </c>
      <c r="Z367" s="292">
        <v>1</v>
      </c>
      <c r="AA367" s="293" t="s">
        <v>57</v>
      </c>
      <c r="AB367" s="293" t="s">
        <v>55</v>
      </c>
      <c r="AC367" s="1390" t="s">
        <v>260</v>
      </c>
      <c r="AD367" s="231" t="s">
        <v>1241</v>
      </c>
      <c r="AE367" s="232" t="str">
        <f t="shared" si="104"/>
        <v>100% CT écrit 2h Célène</v>
      </c>
      <c r="AF367" s="1389">
        <v>1</v>
      </c>
      <c r="AG367" s="291" t="s">
        <v>57</v>
      </c>
      <c r="AH367" s="291" t="s">
        <v>55</v>
      </c>
      <c r="AI367" s="291" t="s">
        <v>260</v>
      </c>
      <c r="AJ367" s="292">
        <v>1</v>
      </c>
      <c r="AK367" s="293" t="s">
        <v>57</v>
      </c>
      <c r="AL367" s="293" t="s">
        <v>55</v>
      </c>
      <c r="AM367" s="293" t="s">
        <v>260</v>
      </c>
      <c r="AN367" s="258" t="s">
        <v>862</v>
      </c>
    </row>
    <row r="368" spans="1:247" ht="28.5" customHeight="1" x14ac:dyDescent="0.25">
      <c r="A368" s="202" t="s">
        <v>863</v>
      </c>
      <c r="B368" s="202" t="s">
        <v>864</v>
      </c>
      <c r="C368" s="203" t="s">
        <v>865</v>
      </c>
      <c r="D368" s="1376"/>
      <c r="E368" s="1377" t="s">
        <v>46</v>
      </c>
      <c r="F368" s="1378"/>
      <c r="G368" s="1376" t="s">
        <v>51</v>
      </c>
      <c r="H368" s="1379"/>
      <c r="I368" s="1380"/>
      <c r="J368" s="1380"/>
      <c r="K368" s="1381"/>
      <c r="L368" s="1381"/>
      <c r="M368" s="1382"/>
      <c r="N368" s="211"/>
      <c r="O368" s="211"/>
      <c r="P368" s="211"/>
      <c r="Q368" s="211"/>
      <c r="R368" s="211"/>
      <c r="S368" s="1383"/>
      <c r="T368" s="213"/>
      <c r="U368" s="214"/>
      <c r="V368" s="1384"/>
      <c r="W368" s="211"/>
      <c r="X368" s="211"/>
      <c r="Y368" s="211"/>
      <c r="Z368" s="211"/>
      <c r="AA368" s="211"/>
      <c r="AB368" s="211"/>
      <c r="AC368" s="1383"/>
      <c r="AD368" s="213"/>
      <c r="AE368" s="214"/>
      <c r="AF368" s="1384"/>
      <c r="AG368" s="211"/>
      <c r="AH368" s="211"/>
      <c r="AI368" s="211"/>
      <c r="AJ368" s="211"/>
      <c r="AK368" s="211"/>
      <c r="AL368" s="211"/>
      <c r="AM368" s="211"/>
      <c r="AN368" s="211"/>
      <c r="HK368" s="2"/>
      <c r="HL368" s="2"/>
      <c r="HM368" s="2"/>
      <c r="HN368" s="2"/>
      <c r="HO368" s="2"/>
      <c r="HP368" s="2"/>
      <c r="HQ368" s="2"/>
      <c r="HR368" s="2"/>
      <c r="HS368" s="2"/>
    </row>
    <row r="369" spans="1:247" ht="76.5" x14ac:dyDescent="0.25">
      <c r="A369" s="1385"/>
      <c r="B369" s="1398" t="s">
        <v>866</v>
      </c>
      <c r="C369" s="1399" t="s">
        <v>867</v>
      </c>
      <c r="D369" s="1388" t="s">
        <v>868</v>
      </c>
      <c r="E369" s="1321" t="s">
        <v>50</v>
      </c>
      <c r="F369" s="1320"/>
      <c r="G369" s="1321" t="s">
        <v>51</v>
      </c>
      <c r="H369" s="1322"/>
      <c r="I369" s="252" t="s">
        <v>52</v>
      </c>
      <c r="J369" s="1330">
        <v>2</v>
      </c>
      <c r="K369" s="592" t="s">
        <v>608</v>
      </c>
      <c r="L369" s="254">
        <v>11</v>
      </c>
      <c r="M369" s="1330"/>
      <c r="N369" s="627">
        <v>6</v>
      </c>
      <c r="O369" s="627"/>
      <c r="P369" s="754">
        <v>18</v>
      </c>
      <c r="Q369" s="754"/>
      <c r="R369" s="1745"/>
      <c r="S369" s="1324"/>
      <c r="T369" s="231" t="s">
        <v>1229</v>
      </c>
      <c r="U369" s="232" t="s">
        <v>1240</v>
      </c>
      <c r="V369" s="1389">
        <v>1</v>
      </c>
      <c r="W369" s="291" t="s">
        <v>54</v>
      </c>
      <c r="X369" s="291" t="s">
        <v>55</v>
      </c>
      <c r="Y369" s="697" t="s">
        <v>76</v>
      </c>
      <c r="Z369" s="292">
        <v>1</v>
      </c>
      <c r="AA369" s="293" t="s">
        <v>57</v>
      </c>
      <c r="AB369" s="293" t="s">
        <v>55</v>
      </c>
      <c r="AC369" s="1390" t="s">
        <v>82</v>
      </c>
      <c r="AD369" s="231" t="s">
        <v>1241</v>
      </c>
      <c r="AE369" s="232" t="str">
        <f t="shared" ref="AE369:AE371" si="105">+AD369</f>
        <v>100% CT écrit 2h Célène</v>
      </c>
      <c r="AF369" s="1389">
        <v>1</v>
      </c>
      <c r="AG369" s="291" t="s">
        <v>57</v>
      </c>
      <c r="AH369" s="291" t="s">
        <v>55</v>
      </c>
      <c r="AI369" s="291" t="s">
        <v>82</v>
      </c>
      <c r="AJ369" s="292">
        <v>1</v>
      </c>
      <c r="AK369" s="293" t="s">
        <v>57</v>
      </c>
      <c r="AL369" s="293" t="s">
        <v>55</v>
      </c>
      <c r="AM369" s="293" t="s">
        <v>82</v>
      </c>
      <c r="AN369" s="258" t="s">
        <v>869</v>
      </c>
    </row>
    <row r="370" spans="1:247" ht="63.75" x14ac:dyDescent="0.25">
      <c r="A370" s="1385"/>
      <c r="B370" s="1398" t="s">
        <v>870</v>
      </c>
      <c r="C370" s="1399" t="s">
        <v>871</v>
      </c>
      <c r="D370" s="1388" t="s">
        <v>872</v>
      </c>
      <c r="E370" s="136" t="s">
        <v>50</v>
      </c>
      <c r="F370" s="1321"/>
      <c r="G370" s="1321" t="s">
        <v>51</v>
      </c>
      <c r="H370" s="1322"/>
      <c r="I370" s="252" t="s">
        <v>52</v>
      </c>
      <c r="J370" s="1330">
        <v>2</v>
      </c>
      <c r="K370" s="592" t="s">
        <v>190</v>
      </c>
      <c r="L370" s="254">
        <v>11</v>
      </c>
      <c r="M370" s="1330"/>
      <c r="N370" s="627">
        <v>6</v>
      </c>
      <c r="O370" s="627"/>
      <c r="P370" s="754">
        <v>18</v>
      </c>
      <c r="Q370" s="754"/>
      <c r="R370" s="1745"/>
      <c r="S370" s="1324"/>
      <c r="T370" s="231" t="s">
        <v>1229</v>
      </c>
      <c r="U370" s="232" t="s">
        <v>1241</v>
      </c>
      <c r="V370" s="1389">
        <v>1</v>
      </c>
      <c r="W370" s="291" t="s">
        <v>54</v>
      </c>
      <c r="X370" s="291" t="s">
        <v>55</v>
      </c>
      <c r="Y370" s="697" t="s">
        <v>76</v>
      </c>
      <c r="Z370" s="292">
        <v>1</v>
      </c>
      <c r="AA370" s="293" t="s">
        <v>57</v>
      </c>
      <c r="AB370" s="293" t="s">
        <v>55</v>
      </c>
      <c r="AC370" s="1390" t="s">
        <v>82</v>
      </c>
      <c r="AD370" s="231" t="s">
        <v>1251</v>
      </c>
      <c r="AE370" s="232" t="str">
        <f t="shared" si="105"/>
        <v>100% CT écrit 2h30 Célène</v>
      </c>
      <c r="AF370" s="1389">
        <v>1</v>
      </c>
      <c r="AG370" s="291" t="s">
        <v>57</v>
      </c>
      <c r="AH370" s="291" t="s">
        <v>55</v>
      </c>
      <c r="AI370" s="291" t="s">
        <v>82</v>
      </c>
      <c r="AJ370" s="292">
        <v>1</v>
      </c>
      <c r="AK370" s="293" t="s">
        <v>57</v>
      </c>
      <c r="AL370" s="293" t="s">
        <v>55</v>
      </c>
      <c r="AM370" s="293" t="s">
        <v>82</v>
      </c>
      <c r="AN370" s="258" t="s">
        <v>873</v>
      </c>
    </row>
    <row r="371" spans="1:247" ht="76.5" x14ac:dyDescent="0.25">
      <c r="A371" s="1400"/>
      <c r="B371" s="1401" t="s">
        <v>874</v>
      </c>
      <c r="C371" s="1402" t="s">
        <v>875</v>
      </c>
      <c r="D371" s="1403"/>
      <c r="E371" s="136" t="s">
        <v>50</v>
      </c>
      <c r="F371" s="1404"/>
      <c r="G371" s="1405" t="s">
        <v>51</v>
      </c>
      <c r="H371" s="1406"/>
      <c r="I371" s="252" t="s">
        <v>52</v>
      </c>
      <c r="J371" s="1330">
        <v>2</v>
      </c>
      <c r="K371" s="592" t="s">
        <v>473</v>
      </c>
      <c r="L371" s="254">
        <v>11</v>
      </c>
      <c r="M371" s="1330"/>
      <c r="N371" s="255"/>
      <c r="O371" s="255"/>
      <c r="P371" s="255">
        <v>18</v>
      </c>
      <c r="Q371" s="255"/>
      <c r="R371" s="255"/>
      <c r="S371" s="1324"/>
      <c r="T371" s="231" t="s">
        <v>1229</v>
      </c>
      <c r="U371" s="232" t="s">
        <v>1235</v>
      </c>
      <c r="V371" s="1389">
        <v>1</v>
      </c>
      <c r="W371" s="291" t="s">
        <v>54</v>
      </c>
      <c r="X371" s="291" t="s">
        <v>140</v>
      </c>
      <c r="Y371" s="291" t="s">
        <v>876</v>
      </c>
      <c r="Z371" s="292">
        <v>1</v>
      </c>
      <c r="AA371" s="293" t="s">
        <v>57</v>
      </c>
      <c r="AB371" s="293" t="s">
        <v>67</v>
      </c>
      <c r="AC371" s="1390" t="s">
        <v>237</v>
      </c>
      <c r="AD371" s="231" t="s">
        <v>1235</v>
      </c>
      <c r="AE371" s="232" t="str">
        <f t="shared" si="105"/>
        <v>100% CT Dossier</v>
      </c>
      <c r="AF371" s="1389">
        <v>1</v>
      </c>
      <c r="AG371" s="291" t="s">
        <v>57</v>
      </c>
      <c r="AH371" s="291" t="s">
        <v>67</v>
      </c>
      <c r="AI371" s="291" t="s">
        <v>237</v>
      </c>
      <c r="AJ371" s="292">
        <v>1</v>
      </c>
      <c r="AK371" s="293" t="s">
        <v>57</v>
      </c>
      <c r="AL371" s="293" t="s">
        <v>67</v>
      </c>
      <c r="AM371" s="293" t="s">
        <v>237</v>
      </c>
      <c r="AN371" s="258" t="s">
        <v>877</v>
      </c>
    </row>
    <row r="372" spans="1:247" x14ac:dyDescent="0.25">
      <c r="A372" s="1407"/>
      <c r="B372" s="992"/>
      <c r="C372" s="1408"/>
      <c r="D372" s="547"/>
      <c r="E372" s="449"/>
      <c r="F372" s="570"/>
      <c r="G372" s="449"/>
      <c r="H372" s="1409"/>
      <c r="I372" s="252"/>
      <c r="J372" s="1330"/>
      <c r="K372" s="254"/>
      <c r="L372" s="254"/>
      <c r="M372" s="1330"/>
      <c r="N372" s="255"/>
      <c r="O372" s="255"/>
      <c r="P372" s="255"/>
      <c r="Q372" s="255"/>
      <c r="R372" s="255"/>
      <c r="S372" s="1324"/>
      <c r="T372" s="38"/>
      <c r="U372" s="39"/>
      <c r="V372" s="1389"/>
      <c r="W372" s="291"/>
      <c r="X372" s="291"/>
      <c r="Y372" s="291"/>
      <c r="Z372" s="292"/>
      <c r="AA372" s="293"/>
      <c r="AB372" s="293"/>
      <c r="AC372" s="1390"/>
      <c r="AD372" s="617"/>
      <c r="AE372" s="618"/>
      <c r="AF372" s="1389"/>
      <c r="AG372" s="291"/>
      <c r="AH372" s="291"/>
      <c r="AI372" s="291"/>
      <c r="AJ372" s="292"/>
      <c r="AK372" s="293"/>
      <c r="AL372" s="293"/>
      <c r="AM372" s="293"/>
      <c r="AN372" s="258"/>
    </row>
    <row r="373" spans="1:247" s="1416" customFormat="1" ht="30.75" customHeight="1" x14ac:dyDescent="0.25">
      <c r="A373" s="1410"/>
      <c r="B373" s="1411" t="s">
        <v>878</v>
      </c>
      <c r="C373" s="1412" t="s">
        <v>879</v>
      </c>
      <c r="D373" s="132" t="s">
        <v>880</v>
      </c>
      <c r="E373" s="136" t="s">
        <v>50</v>
      </c>
      <c r="F373" s="132"/>
      <c r="G373" s="1321" t="s">
        <v>51</v>
      </c>
      <c r="H373" s="1411"/>
      <c r="I373" s="1090" t="s">
        <v>52</v>
      </c>
      <c r="J373" s="1413">
        <v>2</v>
      </c>
      <c r="K373" s="226" t="s">
        <v>643</v>
      </c>
      <c r="L373" s="1090" t="s">
        <v>881</v>
      </c>
      <c r="M373" s="1413"/>
      <c r="N373" s="672" t="s">
        <v>1069</v>
      </c>
      <c r="O373" s="672"/>
      <c r="P373" s="255" t="s">
        <v>1069</v>
      </c>
      <c r="Q373" s="255"/>
      <c r="R373" s="255" t="s">
        <v>1069</v>
      </c>
      <c r="S373" s="1414"/>
      <c r="T373" s="231" t="s">
        <v>882</v>
      </c>
      <c r="U373" s="232" t="s">
        <v>882</v>
      </c>
      <c r="V373" s="1325">
        <v>1</v>
      </c>
      <c r="W373" s="331" t="s">
        <v>54</v>
      </c>
      <c r="X373" s="2738" t="s">
        <v>883</v>
      </c>
      <c r="Y373" s="2739"/>
      <c r="Z373" s="2739"/>
      <c r="AA373" s="2739"/>
      <c r="AB373" s="2739"/>
      <c r="AC373" s="2739"/>
      <c r="AD373" s="2739"/>
      <c r="AE373" s="2739"/>
      <c r="AF373" s="2739"/>
      <c r="AG373" s="2739"/>
      <c r="AH373" s="2739"/>
      <c r="AI373" s="2739"/>
      <c r="AJ373" s="2739"/>
      <c r="AK373" s="2739"/>
      <c r="AL373" s="2739"/>
      <c r="AM373" s="2740"/>
      <c r="AN373" s="1092"/>
      <c r="AO373" s="602"/>
      <c r="AP373" s="602"/>
      <c r="AQ373" s="602"/>
      <c r="AR373" s="602"/>
      <c r="AS373" s="602"/>
      <c r="AT373" s="602"/>
      <c r="AU373" s="602"/>
      <c r="AV373" s="602"/>
      <c r="AW373" s="602"/>
      <c r="AX373" s="602"/>
      <c r="AY373" s="602"/>
      <c r="AZ373" s="602"/>
      <c r="BA373" s="602"/>
      <c r="BB373" s="602"/>
      <c r="BC373" s="602"/>
      <c r="BD373" s="602"/>
      <c r="BE373" s="602"/>
      <c r="BF373" s="602"/>
      <c r="BG373" s="602"/>
      <c r="BH373" s="602"/>
      <c r="BI373" s="602"/>
      <c r="BJ373" s="602"/>
      <c r="BK373" s="602"/>
      <c r="BL373" s="602"/>
      <c r="BM373" s="602"/>
      <c r="BN373" s="602"/>
      <c r="BO373" s="602"/>
      <c r="BP373" s="602"/>
      <c r="BQ373" s="602"/>
      <c r="BR373" s="602"/>
      <c r="BS373" s="602"/>
      <c r="BT373" s="602"/>
      <c r="BU373" s="602"/>
      <c r="BV373" s="602"/>
      <c r="BW373" s="602"/>
      <c r="BX373" s="602"/>
      <c r="BY373" s="602"/>
      <c r="BZ373" s="602"/>
      <c r="CA373" s="602"/>
      <c r="CB373" s="602"/>
      <c r="CC373" s="602"/>
      <c r="CD373" s="602"/>
      <c r="CE373" s="602"/>
      <c r="CF373" s="602"/>
      <c r="CG373" s="602"/>
      <c r="CH373" s="602"/>
      <c r="CI373" s="602"/>
      <c r="CJ373" s="602"/>
      <c r="CK373" s="602"/>
      <c r="CL373" s="602"/>
      <c r="CM373" s="602"/>
      <c r="CN373" s="602"/>
      <c r="CO373" s="602"/>
      <c r="CP373" s="602"/>
      <c r="CQ373" s="602"/>
      <c r="CR373" s="602"/>
      <c r="CS373" s="602"/>
      <c r="CT373" s="602"/>
      <c r="CU373" s="602"/>
      <c r="CV373" s="602"/>
      <c r="CW373" s="602"/>
      <c r="CX373" s="602"/>
      <c r="CY373" s="602"/>
      <c r="CZ373" s="602"/>
      <c r="DA373" s="602"/>
      <c r="DB373" s="602"/>
      <c r="DC373" s="602"/>
      <c r="DD373" s="602"/>
      <c r="DE373" s="602"/>
      <c r="DF373" s="602"/>
      <c r="DG373" s="602"/>
      <c r="DH373" s="602"/>
      <c r="DI373" s="602"/>
      <c r="DJ373" s="602"/>
      <c r="DK373" s="602"/>
      <c r="DL373" s="1415"/>
      <c r="DM373" s="1415"/>
      <c r="DN373" s="1415"/>
      <c r="DO373" s="1415"/>
      <c r="DP373" s="1415"/>
      <c r="DQ373" s="1415"/>
      <c r="DR373" s="1415"/>
      <c r="DS373" s="1415"/>
      <c r="DT373" s="1415"/>
      <c r="DU373" s="1415"/>
      <c r="DV373" s="1415"/>
      <c r="DW373" s="1415"/>
      <c r="DX373" s="1415"/>
      <c r="DY373" s="1415"/>
      <c r="DZ373" s="1415"/>
      <c r="EA373" s="1415"/>
      <c r="EB373" s="1415"/>
      <c r="EC373" s="1415"/>
      <c r="ED373" s="1415"/>
      <c r="EE373" s="1415"/>
      <c r="EF373" s="1415"/>
      <c r="EG373" s="1415"/>
      <c r="EH373" s="1415"/>
      <c r="EI373" s="1415"/>
      <c r="EJ373" s="1415"/>
      <c r="EK373" s="1415"/>
      <c r="EL373" s="1415"/>
      <c r="EM373" s="1415"/>
      <c r="EN373" s="1415"/>
      <c r="EO373" s="1415"/>
      <c r="EP373" s="1415"/>
      <c r="EQ373" s="1415"/>
      <c r="ER373" s="1415"/>
      <c r="ES373" s="1415"/>
      <c r="ET373" s="1415"/>
      <c r="EU373" s="1415"/>
      <c r="EV373" s="1415"/>
      <c r="EW373" s="1415"/>
      <c r="EX373" s="1415"/>
      <c r="EY373" s="1415"/>
      <c r="EZ373" s="1415"/>
      <c r="FA373" s="1415"/>
      <c r="FB373" s="1415"/>
      <c r="FC373" s="1415"/>
      <c r="FD373" s="1415"/>
      <c r="FE373" s="1415"/>
      <c r="FF373" s="1415"/>
      <c r="FG373" s="1415"/>
      <c r="FH373" s="1415"/>
      <c r="FI373" s="1415"/>
      <c r="FJ373" s="1415"/>
      <c r="FK373" s="1415"/>
      <c r="FL373" s="1415"/>
      <c r="FM373" s="1415"/>
      <c r="FN373" s="1415"/>
      <c r="FO373" s="1415"/>
      <c r="FP373" s="1415"/>
      <c r="FQ373" s="1415"/>
      <c r="FR373" s="1415"/>
      <c r="FS373" s="1415"/>
      <c r="FT373" s="1415"/>
      <c r="FU373" s="1415"/>
      <c r="FV373" s="1415"/>
      <c r="FW373" s="1415"/>
      <c r="FX373" s="1415"/>
      <c r="FY373" s="1415"/>
      <c r="FZ373" s="1415"/>
      <c r="GA373" s="1415"/>
      <c r="GB373" s="1415"/>
      <c r="GC373" s="1415"/>
      <c r="GD373" s="1415"/>
      <c r="GE373" s="1415"/>
      <c r="GF373" s="1415"/>
      <c r="GG373" s="1415"/>
      <c r="GH373" s="1415"/>
      <c r="GI373" s="1415"/>
      <c r="GJ373" s="1415"/>
      <c r="GK373" s="1415"/>
      <c r="GL373" s="1415"/>
      <c r="GM373" s="1415"/>
      <c r="GN373" s="1415"/>
      <c r="GO373" s="1415"/>
      <c r="GP373" s="1415"/>
      <c r="GQ373" s="1415"/>
      <c r="GR373" s="1415"/>
      <c r="GS373" s="1415"/>
      <c r="GT373" s="1415"/>
      <c r="GU373" s="1415"/>
      <c r="GV373" s="1415"/>
      <c r="GW373" s="1415"/>
      <c r="GX373" s="1415"/>
      <c r="GY373" s="1415"/>
      <c r="GZ373" s="1415"/>
      <c r="HA373" s="1415"/>
      <c r="HB373" s="1415"/>
      <c r="HC373" s="1415"/>
      <c r="HD373" s="1415"/>
      <c r="HE373" s="1415"/>
      <c r="HF373" s="1415"/>
      <c r="HG373" s="1415"/>
      <c r="HH373" s="1415"/>
      <c r="HI373" s="1415"/>
      <c r="HJ373" s="1415"/>
    </row>
    <row r="374" spans="1:247" ht="31.5" customHeight="1" x14ac:dyDescent="0.25">
      <c r="A374" s="1417" t="s">
        <v>884</v>
      </c>
      <c r="B374" s="1417" t="s">
        <v>885</v>
      </c>
      <c r="C374" s="1418" t="s">
        <v>886</v>
      </c>
      <c r="D374" s="1376"/>
      <c r="E374" s="1419" t="s">
        <v>118</v>
      </c>
      <c r="F374" s="1420"/>
      <c r="G374" s="1421"/>
      <c r="H374" s="1422" t="s">
        <v>119</v>
      </c>
      <c r="I374" s="1423" t="s">
        <v>52</v>
      </c>
      <c r="J374" s="1423">
        <v>2</v>
      </c>
      <c r="K374" s="1424"/>
      <c r="L374" s="1424"/>
      <c r="M374" s="1382"/>
      <c r="N374" s="211"/>
      <c r="O374" s="211"/>
      <c r="P374" s="211"/>
      <c r="Q374" s="211"/>
      <c r="R374" s="211"/>
      <c r="S374" s="1383"/>
      <c r="T374" s="213"/>
      <c r="U374" s="214"/>
      <c r="V374" s="1384"/>
      <c r="W374" s="211"/>
      <c r="X374" s="211"/>
      <c r="Y374" s="211"/>
      <c r="Z374" s="211"/>
      <c r="AA374" s="211"/>
      <c r="AB374" s="211"/>
      <c r="AC374" s="1383"/>
      <c r="AD374" s="213"/>
      <c r="AE374" s="214"/>
      <c r="AF374" s="1384"/>
      <c r="AG374" s="211"/>
      <c r="AH374" s="211"/>
      <c r="AI374" s="211"/>
      <c r="AJ374" s="211"/>
      <c r="AK374" s="211"/>
      <c r="AL374" s="211"/>
      <c r="AM374" s="211"/>
      <c r="AN374" s="211"/>
      <c r="HK374" s="2"/>
      <c r="HL374" s="2"/>
      <c r="HM374" s="2"/>
      <c r="HN374" s="2"/>
      <c r="HO374" s="2"/>
      <c r="HP374" s="2"/>
      <c r="HQ374" s="2"/>
      <c r="HR374" s="2"/>
      <c r="HS374" s="2"/>
    </row>
    <row r="375" spans="1:247" ht="103.5" customHeight="1" x14ac:dyDescent="0.25">
      <c r="A375" s="1425"/>
      <c r="B375" s="1425" t="s">
        <v>887</v>
      </c>
      <c r="C375" s="1092" t="s">
        <v>888</v>
      </c>
      <c r="D375" s="1329" t="s">
        <v>889</v>
      </c>
      <c r="E375" s="136" t="s">
        <v>50</v>
      </c>
      <c r="F375" s="1321" t="s">
        <v>123</v>
      </c>
      <c r="G375" s="1321" t="s">
        <v>124</v>
      </c>
      <c r="H375" s="1425"/>
      <c r="I375" s="1090" t="s">
        <v>52</v>
      </c>
      <c r="J375" s="1413" t="s">
        <v>52</v>
      </c>
      <c r="K375" s="226" t="s">
        <v>125</v>
      </c>
      <c r="L375" s="226">
        <v>12</v>
      </c>
      <c r="M375" s="1426"/>
      <c r="N375" s="570"/>
      <c r="O375" s="570"/>
      <c r="P375" s="255">
        <v>18</v>
      </c>
      <c r="Q375" s="255"/>
      <c r="R375" s="255"/>
      <c r="S375" s="1324"/>
      <c r="T375" s="231" t="str">
        <f>+$T$104</f>
        <v>100% CC dont DEVOIR MAISON</v>
      </c>
      <c r="U375" s="232" t="str">
        <f>+$U$104</f>
        <v>100% CT
DEVOIR MAISON</v>
      </c>
      <c r="V375" s="1389">
        <v>1</v>
      </c>
      <c r="W375" s="291" t="s">
        <v>54</v>
      </c>
      <c r="X375" s="291" t="s">
        <v>140</v>
      </c>
      <c r="Y375" s="291" t="s">
        <v>203</v>
      </c>
      <c r="Z375" s="292">
        <v>1</v>
      </c>
      <c r="AA375" s="293" t="s">
        <v>57</v>
      </c>
      <c r="AB375" s="293" t="s">
        <v>55</v>
      </c>
      <c r="AC375" s="1390" t="s">
        <v>82</v>
      </c>
      <c r="AD375" s="231" t="s">
        <v>1316</v>
      </c>
      <c r="AE375" s="232" t="str">
        <f t="shared" ref="AE375:AE377" si="106">+AD375</f>
        <v>100% CT oral à distance 15 min. Contacter enseignant au préalable par téléphone</v>
      </c>
      <c r="AF375" s="1389">
        <v>1</v>
      </c>
      <c r="AG375" s="291" t="s">
        <v>57</v>
      </c>
      <c r="AH375" s="291" t="s">
        <v>67</v>
      </c>
      <c r="AI375" s="291" t="s">
        <v>69</v>
      </c>
      <c r="AJ375" s="292">
        <v>1</v>
      </c>
      <c r="AK375" s="293" t="s">
        <v>57</v>
      </c>
      <c r="AL375" s="293" t="s">
        <v>67</v>
      </c>
      <c r="AM375" s="293" t="s">
        <v>69</v>
      </c>
      <c r="AN375" s="237" t="s">
        <v>129</v>
      </c>
    </row>
    <row r="376" spans="1:247" ht="103.5" customHeight="1" x14ac:dyDescent="0.25">
      <c r="A376" s="1425"/>
      <c r="B376" s="1425" t="s">
        <v>890</v>
      </c>
      <c r="C376" s="1092" t="s">
        <v>891</v>
      </c>
      <c r="D376" s="1329" t="s">
        <v>892</v>
      </c>
      <c r="E376" s="136" t="s">
        <v>50</v>
      </c>
      <c r="F376" s="1321" t="s">
        <v>123</v>
      </c>
      <c r="G376" s="1321" t="s">
        <v>369</v>
      </c>
      <c r="H376" s="1425"/>
      <c r="I376" s="1090" t="s">
        <v>52</v>
      </c>
      <c r="J376" s="1413" t="s">
        <v>52</v>
      </c>
      <c r="K376" s="226" t="s">
        <v>133</v>
      </c>
      <c r="L376" s="226">
        <v>14</v>
      </c>
      <c r="M376" s="1426"/>
      <c r="N376" s="570"/>
      <c r="O376" s="570"/>
      <c r="P376" s="255">
        <v>18</v>
      </c>
      <c r="Q376" s="255"/>
      <c r="R376" s="255"/>
      <c r="S376" s="1324"/>
      <c r="T376" s="231" t="s">
        <v>1140</v>
      </c>
      <c r="U376" s="232" t="s">
        <v>1141</v>
      </c>
      <c r="V376" s="1389">
        <v>1</v>
      </c>
      <c r="W376" s="291" t="s">
        <v>54</v>
      </c>
      <c r="X376" s="291" t="s">
        <v>140</v>
      </c>
      <c r="Y376" s="291" t="s">
        <v>203</v>
      </c>
      <c r="Z376" s="292">
        <v>1</v>
      </c>
      <c r="AA376" s="293" t="s">
        <v>57</v>
      </c>
      <c r="AB376" s="293" t="s">
        <v>55</v>
      </c>
      <c r="AC376" s="1390" t="s">
        <v>82</v>
      </c>
      <c r="AD376" s="231" t="s">
        <v>1188</v>
      </c>
      <c r="AE376" s="232" t="str">
        <f t="shared" si="106"/>
        <v>100% CT Oral à distance</v>
      </c>
      <c r="AF376" s="1389">
        <v>1</v>
      </c>
      <c r="AG376" s="291" t="s">
        <v>57</v>
      </c>
      <c r="AH376" s="291" t="s">
        <v>55</v>
      </c>
      <c r="AI376" s="291" t="s">
        <v>82</v>
      </c>
      <c r="AJ376" s="292">
        <v>1</v>
      </c>
      <c r="AK376" s="293" t="s">
        <v>57</v>
      </c>
      <c r="AL376" s="293" t="s">
        <v>55</v>
      </c>
      <c r="AM376" s="293" t="s">
        <v>82</v>
      </c>
      <c r="AN376" s="237" t="s">
        <v>135</v>
      </c>
    </row>
    <row r="377" spans="1:247" ht="27" customHeight="1" x14ac:dyDescent="0.25">
      <c r="A377" s="1425"/>
      <c r="B377" s="1427" t="s">
        <v>893</v>
      </c>
      <c r="C377" s="543" t="s">
        <v>894</v>
      </c>
      <c r="D377" s="1329"/>
      <c r="E377" s="136" t="s">
        <v>50</v>
      </c>
      <c r="F377" s="1321" t="s">
        <v>624</v>
      </c>
      <c r="G377" s="1321" t="s">
        <v>369</v>
      </c>
      <c r="H377" s="1425"/>
      <c r="I377" s="1090" t="s">
        <v>52</v>
      </c>
      <c r="J377" s="1413" t="s">
        <v>52</v>
      </c>
      <c r="K377" s="226" t="s">
        <v>391</v>
      </c>
      <c r="L377" s="226" t="str">
        <f>"09"</f>
        <v>09</v>
      </c>
      <c r="M377" s="1426"/>
      <c r="N377" s="570"/>
      <c r="O377" s="570"/>
      <c r="P377" s="255">
        <v>15</v>
      </c>
      <c r="Q377" s="255"/>
      <c r="R377" s="255"/>
      <c r="S377" s="1324"/>
      <c r="T377" s="231" t="s">
        <v>1167</v>
      </c>
      <c r="U377" s="232" t="s">
        <v>1208</v>
      </c>
      <c r="V377" s="1389">
        <v>1</v>
      </c>
      <c r="W377" s="291" t="s">
        <v>54</v>
      </c>
      <c r="X377" s="291" t="s">
        <v>140</v>
      </c>
      <c r="Y377" s="291" t="s">
        <v>134</v>
      </c>
      <c r="Z377" s="292">
        <v>1</v>
      </c>
      <c r="AA377" s="293" t="s">
        <v>57</v>
      </c>
      <c r="AB377" s="293" t="s">
        <v>55</v>
      </c>
      <c r="AC377" s="1390" t="s">
        <v>82</v>
      </c>
      <c r="AD377" s="231" t="s">
        <v>1209</v>
      </c>
      <c r="AE377" s="232" t="str">
        <f t="shared" si="106"/>
        <v>100% CT / écrit à distance/temps libre</v>
      </c>
      <c r="AF377" s="1389">
        <v>1</v>
      </c>
      <c r="AG377" s="291" t="s">
        <v>57</v>
      </c>
      <c r="AH377" s="291" t="s">
        <v>55</v>
      </c>
      <c r="AI377" s="291" t="s">
        <v>82</v>
      </c>
      <c r="AJ377" s="292">
        <v>1</v>
      </c>
      <c r="AK377" s="293" t="s">
        <v>57</v>
      </c>
      <c r="AL377" s="293" t="s">
        <v>55</v>
      </c>
      <c r="AM377" s="293" t="s">
        <v>82</v>
      </c>
      <c r="AN377" s="1428"/>
    </row>
    <row r="378" spans="1:247" ht="30.75" customHeight="1" x14ac:dyDescent="0.25">
      <c r="A378" s="1429" t="s">
        <v>895</v>
      </c>
      <c r="B378" s="1429" t="s">
        <v>896</v>
      </c>
      <c r="C378" s="310" t="s">
        <v>897</v>
      </c>
      <c r="D378" s="1430" t="s">
        <v>898</v>
      </c>
      <c r="E378" s="1431" t="s">
        <v>144</v>
      </c>
      <c r="F378" s="1431"/>
      <c r="G378" s="1432"/>
      <c r="H378" s="1433"/>
      <c r="I378" s="1434">
        <f>+I381+I382+I383</f>
        <v>6</v>
      </c>
      <c r="J378" s="1434">
        <f>+J381+J382+J383</f>
        <v>6</v>
      </c>
      <c r="K378" s="1435"/>
      <c r="L378" s="1435"/>
      <c r="M378" s="1436"/>
      <c r="N378" s="1437"/>
      <c r="O378" s="1437"/>
      <c r="P378" s="1437"/>
      <c r="Q378" s="1437"/>
      <c r="R378" s="1437"/>
      <c r="S378" s="1438"/>
      <c r="T378" s="317"/>
      <c r="U378" s="318"/>
      <c r="V378" s="1439"/>
      <c r="W378" s="320"/>
      <c r="X378" s="1440"/>
      <c r="Y378" s="1441"/>
      <c r="Z378" s="1440"/>
      <c r="AA378" s="1440"/>
      <c r="AB378" s="1440"/>
      <c r="AC378" s="1442"/>
      <c r="AD378" s="324"/>
      <c r="AE378" s="325"/>
      <c r="AF378" s="1441"/>
      <c r="AG378" s="1440"/>
      <c r="AH378" s="1440"/>
      <c r="AI378" s="1440"/>
      <c r="AJ378" s="1440"/>
      <c r="AK378" s="1440"/>
      <c r="AL378" s="1440"/>
      <c r="AM378" s="1440"/>
      <c r="AN378" s="1443"/>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row>
    <row r="379" spans="1:247" s="1375" customFormat="1" ht="49.5" customHeight="1" x14ac:dyDescent="0.25">
      <c r="A379" s="1444" t="s">
        <v>899</v>
      </c>
      <c r="B379" s="1444" t="s">
        <v>900</v>
      </c>
      <c r="C379" s="1361" t="s">
        <v>901</v>
      </c>
      <c r="D379" s="1359"/>
      <c r="E379" s="1360" t="s">
        <v>118</v>
      </c>
      <c r="F379" s="1361" t="s">
        <v>834</v>
      </c>
      <c r="G379" s="1359" t="s">
        <v>51</v>
      </c>
      <c r="H379" s="1362"/>
      <c r="I379" s="1359"/>
      <c r="J379" s="1359"/>
      <c r="K379" s="1363" t="s">
        <v>53</v>
      </c>
      <c r="L379" s="1363"/>
      <c r="M379" s="1364"/>
      <c r="N379" s="1357"/>
      <c r="O379" s="1357"/>
      <c r="P379" s="1357"/>
      <c r="Q379" s="1357"/>
      <c r="R379" s="1357"/>
      <c r="S379" s="1364"/>
      <c r="T379" s="1365"/>
      <c r="U379" s="1366"/>
      <c r="V379" s="1367"/>
      <c r="W379" s="1368"/>
      <c r="X379" s="1368"/>
      <c r="Y379" s="1368"/>
      <c r="Z379" s="1369"/>
      <c r="AA379" s="1368"/>
      <c r="AB379" s="1368"/>
      <c r="AC379" s="1370"/>
      <c r="AD379" s="1371"/>
      <c r="AE379" s="1372"/>
      <c r="AF379" s="1367"/>
      <c r="AG379" s="1368"/>
      <c r="AH379" s="1368"/>
      <c r="AI379" s="1368"/>
      <c r="AJ379" s="1369"/>
      <c r="AK379" s="1368"/>
      <c r="AL379" s="1368"/>
      <c r="AM379" s="1368"/>
      <c r="AN379" s="1373"/>
      <c r="AO379" s="1374"/>
      <c r="AP379" s="1374"/>
      <c r="AQ379" s="1374"/>
      <c r="AR379" s="1374"/>
      <c r="AS379" s="1374"/>
      <c r="AT379" s="1374"/>
      <c r="AU379" s="1374"/>
      <c r="AV379" s="1374"/>
      <c r="AW379" s="1374"/>
      <c r="AX379" s="1374"/>
      <c r="AY379" s="1374"/>
      <c r="AZ379" s="1374"/>
      <c r="BA379" s="1374"/>
      <c r="BB379" s="1374"/>
      <c r="BC379" s="1374"/>
      <c r="BD379" s="1374"/>
      <c r="BE379" s="1374"/>
      <c r="BF379" s="1374"/>
      <c r="BG379" s="1374"/>
      <c r="BH379" s="1374"/>
      <c r="BI379" s="1374"/>
      <c r="BJ379" s="1374"/>
      <c r="BK379" s="1374"/>
      <c r="BL379" s="1374"/>
      <c r="BM379" s="1374"/>
      <c r="BN379" s="1374"/>
      <c r="BO379" s="1374"/>
      <c r="BP379" s="1374"/>
      <c r="BQ379" s="1374"/>
      <c r="BR379" s="1374"/>
      <c r="BS379" s="1374"/>
      <c r="BT379" s="1374"/>
      <c r="BU379" s="1374"/>
      <c r="BV379" s="1374"/>
      <c r="BW379" s="1374"/>
      <c r="BX379" s="1374"/>
      <c r="BY379" s="1374"/>
      <c r="BZ379" s="1374"/>
      <c r="CA379" s="1374"/>
      <c r="CB379" s="1374"/>
      <c r="CC379" s="1374"/>
      <c r="CD379" s="1374"/>
      <c r="CE379" s="1374"/>
      <c r="CF379" s="1374"/>
      <c r="CG379" s="1374"/>
      <c r="CH379" s="1374"/>
      <c r="CI379" s="1374"/>
      <c r="CJ379" s="1374"/>
      <c r="CK379" s="1374"/>
      <c r="CL379" s="1374"/>
      <c r="CM379" s="1374"/>
      <c r="CN379" s="1374"/>
      <c r="CO379" s="1374"/>
      <c r="CP379" s="1374"/>
      <c r="CQ379" s="1374"/>
      <c r="CR379" s="1374"/>
      <c r="CS379" s="1374"/>
      <c r="CT379" s="1374"/>
      <c r="CU379" s="1374"/>
      <c r="CV379" s="1374"/>
      <c r="CW379" s="1374"/>
      <c r="CX379" s="1374"/>
      <c r="CY379" s="1374"/>
      <c r="CZ379" s="1374"/>
      <c r="DA379" s="1374"/>
      <c r="DB379" s="1374"/>
      <c r="DC379" s="1374"/>
      <c r="DD379" s="1374"/>
      <c r="DE379" s="1374"/>
      <c r="DF379" s="1374"/>
      <c r="DG379" s="1374"/>
      <c r="DH379" s="1374"/>
      <c r="DI379" s="1374"/>
      <c r="DJ379" s="1374"/>
      <c r="DK379" s="1374"/>
      <c r="DL379" s="1374"/>
      <c r="DM379" s="1374"/>
      <c r="DN379" s="1374"/>
      <c r="DO379" s="1374"/>
      <c r="DP379" s="1374"/>
      <c r="DQ379" s="1374"/>
      <c r="DR379" s="1374"/>
      <c r="DS379" s="1374"/>
      <c r="DT379" s="1374"/>
      <c r="DU379" s="1374"/>
      <c r="DV379" s="1374"/>
      <c r="DW379" s="1374"/>
      <c r="DX379" s="1374"/>
      <c r="DY379" s="1374"/>
      <c r="DZ379" s="1374"/>
      <c r="EA379" s="1374"/>
      <c r="EB379" s="1374"/>
      <c r="EC379" s="1374"/>
      <c r="ED379" s="1374"/>
      <c r="EE379" s="1374"/>
      <c r="EF379" s="1374"/>
      <c r="EG379" s="1374"/>
      <c r="EH379" s="1374"/>
      <c r="EI379" s="1374"/>
      <c r="EJ379" s="1374"/>
      <c r="EK379" s="1374"/>
      <c r="EL379" s="1374"/>
      <c r="EM379" s="1374"/>
      <c r="EN379" s="1374"/>
      <c r="EO379" s="1374"/>
      <c r="EP379" s="1374"/>
      <c r="EQ379" s="1374"/>
      <c r="ER379" s="1374"/>
      <c r="ES379" s="1374"/>
      <c r="ET379" s="1374"/>
      <c r="EU379" s="1374"/>
      <c r="EV379" s="1374"/>
      <c r="EW379" s="1374"/>
      <c r="EX379" s="1374"/>
      <c r="EY379" s="1374"/>
      <c r="EZ379" s="1374"/>
      <c r="FA379" s="1374"/>
      <c r="FB379" s="1374"/>
      <c r="FC379" s="1374"/>
      <c r="FD379" s="1374"/>
      <c r="FE379" s="1374"/>
      <c r="FF379" s="1374"/>
      <c r="FG379" s="1374"/>
      <c r="FH379" s="1374"/>
      <c r="FI379" s="1374"/>
      <c r="FJ379" s="1374"/>
      <c r="FK379" s="1374"/>
      <c r="FL379" s="1374"/>
      <c r="FM379" s="1374"/>
      <c r="FN379" s="1374"/>
      <c r="FO379" s="1374"/>
      <c r="FP379" s="1374"/>
      <c r="FQ379" s="1374"/>
      <c r="FR379" s="1374"/>
      <c r="FS379" s="1374"/>
      <c r="FT379" s="1374"/>
      <c r="FU379" s="1374"/>
      <c r="FV379" s="1374"/>
      <c r="FW379" s="1374"/>
      <c r="FX379" s="1374"/>
      <c r="FY379" s="1374"/>
      <c r="FZ379" s="1374"/>
      <c r="GA379" s="1374"/>
      <c r="GB379" s="1374"/>
      <c r="GC379" s="1374"/>
      <c r="GD379" s="1374"/>
      <c r="GE379" s="1374"/>
      <c r="GF379" s="1374"/>
      <c r="GG379" s="1374"/>
      <c r="GH379" s="1374"/>
      <c r="GI379" s="1374"/>
      <c r="GJ379" s="1374"/>
      <c r="GK379" s="1374"/>
      <c r="GL379" s="1374"/>
      <c r="GM379" s="1374"/>
      <c r="GN379" s="1374"/>
      <c r="GO379" s="1374"/>
      <c r="GP379" s="1374"/>
      <c r="GQ379" s="1374"/>
      <c r="GR379" s="1374"/>
      <c r="GS379" s="1374"/>
      <c r="GT379" s="1374"/>
      <c r="GU379" s="1374"/>
      <c r="GV379" s="1374"/>
      <c r="GW379" s="1374"/>
      <c r="GX379" s="1374"/>
      <c r="GY379" s="1374"/>
      <c r="GZ379" s="1374"/>
      <c r="HA379" s="1374"/>
      <c r="HB379" s="1374"/>
      <c r="HC379" s="1374"/>
      <c r="HD379" s="1374"/>
      <c r="HE379" s="1374"/>
      <c r="HF379" s="1374"/>
      <c r="HG379" s="1374"/>
      <c r="HH379" s="1374"/>
      <c r="HI379" s="1374"/>
      <c r="HJ379" s="1374"/>
      <c r="HK379" s="1374"/>
      <c r="HL379" s="1374"/>
      <c r="HM379" s="1374"/>
      <c r="HN379" s="1374"/>
      <c r="HO379" s="1374"/>
      <c r="HP379" s="1374"/>
      <c r="HQ379" s="1374"/>
      <c r="HR379" s="1374"/>
      <c r="HS379" s="1374"/>
      <c r="HT379" s="1374"/>
      <c r="HU379" s="1374"/>
      <c r="HV379" s="1374"/>
      <c r="HW379" s="1374"/>
      <c r="HX379" s="1374"/>
      <c r="HY379" s="1374"/>
      <c r="HZ379" s="1374"/>
      <c r="IA379" s="1374"/>
      <c r="IB379" s="1374"/>
      <c r="IC379" s="1374"/>
      <c r="ID379" s="1374"/>
      <c r="IE379" s="1374"/>
      <c r="IF379" s="1374"/>
      <c r="IG379" s="1374"/>
      <c r="IH379" s="1374"/>
      <c r="II379" s="1374"/>
      <c r="IJ379" s="1374"/>
      <c r="IK379" s="1374"/>
      <c r="IL379" s="1374"/>
      <c r="IM379" s="1374"/>
    </row>
    <row r="380" spans="1:247" ht="27.75" customHeight="1" x14ac:dyDescent="0.25">
      <c r="A380" s="1417" t="s">
        <v>902</v>
      </c>
      <c r="B380" s="1417" t="s">
        <v>903</v>
      </c>
      <c r="C380" s="1418" t="s">
        <v>904</v>
      </c>
      <c r="D380" s="1376"/>
      <c r="E380" s="1419" t="s">
        <v>118</v>
      </c>
      <c r="F380" s="1420"/>
      <c r="G380" s="1376" t="s">
        <v>51</v>
      </c>
      <c r="H380" s="1422"/>
      <c r="I380" s="1423"/>
      <c r="J380" s="1423"/>
      <c r="K380" s="1424"/>
      <c r="L380" s="1424"/>
      <c r="M380" s="1382"/>
      <c r="N380" s="211"/>
      <c r="O380" s="211"/>
      <c r="P380" s="211"/>
      <c r="Q380" s="211"/>
      <c r="R380" s="211"/>
      <c r="S380" s="1383"/>
      <c r="T380" s="213"/>
      <c r="U380" s="214"/>
      <c r="V380" s="1384"/>
      <c r="W380" s="211"/>
      <c r="X380" s="211"/>
      <c r="Y380" s="211"/>
      <c r="Z380" s="211"/>
      <c r="AA380" s="211"/>
      <c r="AB380" s="211"/>
      <c r="AC380" s="1383"/>
      <c r="AD380" s="213"/>
      <c r="AE380" s="214"/>
      <c r="AF380" s="1384"/>
      <c r="AG380" s="211"/>
      <c r="AH380" s="211"/>
      <c r="AI380" s="211"/>
      <c r="AJ380" s="211"/>
      <c r="AK380" s="211"/>
      <c r="AL380" s="211"/>
      <c r="AM380" s="211"/>
      <c r="AN380" s="211"/>
      <c r="HK380" s="2"/>
      <c r="HL380" s="2"/>
      <c r="HM380" s="2"/>
      <c r="HN380" s="2"/>
      <c r="HO380" s="2"/>
      <c r="HP380" s="2"/>
      <c r="HQ380" s="2"/>
      <c r="HR380" s="2"/>
      <c r="HS380" s="2"/>
    </row>
    <row r="381" spans="1:247" ht="63.75" x14ac:dyDescent="0.25">
      <c r="A381" s="1445"/>
      <c r="B381" s="1446" t="s">
        <v>905</v>
      </c>
      <c r="C381" s="1447" t="s">
        <v>906</v>
      </c>
      <c r="D381" s="1329" t="s">
        <v>907</v>
      </c>
      <c r="E381" s="1321" t="s">
        <v>149</v>
      </c>
      <c r="F381" s="1321" t="s">
        <v>908</v>
      </c>
      <c r="G381" s="1448" t="s">
        <v>51</v>
      </c>
      <c r="H381" s="1425"/>
      <c r="I381" s="254" t="s">
        <v>52</v>
      </c>
      <c r="J381" s="1330">
        <v>2</v>
      </c>
      <c r="K381" s="555" t="s">
        <v>190</v>
      </c>
      <c r="L381" s="254">
        <v>11</v>
      </c>
      <c r="M381" s="1330"/>
      <c r="N381" s="570"/>
      <c r="O381" s="570"/>
      <c r="P381" s="754">
        <v>0</v>
      </c>
      <c r="Q381" s="754">
        <v>15</v>
      </c>
      <c r="R381" s="255"/>
      <c r="S381" s="1324"/>
      <c r="T381" s="231" t="s">
        <v>1229</v>
      </c>
      <c r="U381" s="232" t="s">
        <v>1235</v>
      </c>
      <c r="V381" s="1389">
        <v>1</v>
      </c>
      <c r="W381" s="291" t="s">
        <v>54</v>
      </c>
      <c r="X381" s="291" t="s">
        <v>140</v>
      </c>
      <c r="Y381" s="291" t="s">
        <v>876</v>
      </c>
      <c r="Z381" s="292">
        <v>1</v>
      </c>
      <c r="AA381" s="293" t="s">
        <v>57</v>
      </c>
      <c r="AB381" s="293" t="s">
        <v>273</v>
      </c>
      <c r="AC381" s="1390"/>
      <c r="AD381" s="334" t="s">
        <v>1235</v>
      </c>
      <c r="AE381" s="232" t="str">
        <f t="shared" ref="AE381:AE383" si="107">+AD381</f>
        <v>100% CT Dossier</v>
      </c>
      <c r="AF381" s="1389">
        <v>1</v>
      </c>
      <c r="AG381" s="291" t="s">
        <v>57</v>
      </c>
      <c r="AH381" s="291" t="s">
        <v>273</v>
      </c>
      <c r="AI381" s="291"/>
      <c r="AJ381" s="292">
        <v>1</v>
      </c>
      <c r="AK381" s="293" t="s">
        <v>57</v>
      </c>
      <c r="AL381" s="293" t="s">
        <v>273</v>
      </c>
      <c r="AM381" s="293"/>
      <c r="AN381" s="258" t="s">
        <v>910</v>
      </c>
    </row>
    <row r="382" spans="1:247" ht="60" customHeight="1" x14ac:dyDescent="0.25">
      <c r="A382" s="1445"/>
      <c r="B382" s="1446" t="s">
        <v>911</v>
      </c>
      <c r="C382" s="1447" t="s">
        <v>912</v>
      </c>
      <c r="D382" s="1329" t="s">
        <v>913</v>
      </c>
      <c r="E382" s="1321" t="s">
        <v>149</v>
      </c>
      <c r="F382" s="1321" t="s">
        <v>908</v>
      </c>
      <c r="G382" s="1448" t="s">
        <v>51</v>
      </c>
      <c r="H382" s="1425"/>
      <c r="I382" s="254" t="s">
        <v>52</v>
      </c>
      <c r="J382" s="1330">
        <v>2</v>
      </c>
      <c r="K382" s="254" t="s">
        <v>603</v>
      </c>
      <c r="L382" s="254">
        <v>11</v>
      </c>
      <c r="M382" s="1330"/>
      <c r="N382" s="570"/>
      <c r="O382" s="570"/>
      <c r="P382" s="255">
        <v>15</v>
      </c>
      <c r="Q382" s="255"/>
      <c r="R382" s="255"/>
      <c r="S382" s="1324"/>
      <c r="T382" s="231" t="s">
        <v>1229</v>
      </c>
      <c r="U382" s="232" t="s">
        <v>1240</v>
      </c>
      <c r="V382" s="1389">
        <v>1</v>
      </c>
      <c r="W382" s="291" t="s">
        <v>54</v>
      </c>
      <c r="X382" s="291" t="s">
        <v>140</v>
      </c>
      <c r="Y382" s="291" t="s">
        <v>876</v>
      </c>
      <c r="Z382" s="292">
        <v>1</v>
      </c>
      <c r="AA382" s="293" t="s">
        <v>57</v>
      </c>
      <c r="AB382" s="293" t="s">
        <v>55</v>
      </c>
      <c r="AC382" s="1390" t="s">
        <v>76</v>
      </c>
      <c r="AD382" s="231" t="s">
        <v>1241</v>
      </c>
      <c r="AE382" s="232" t="str">
        <f t="shared" si="107"/>
        <v>100% CT écrit 2h Célène</v>
      </c>
      <c r="AF382" s="1389">
        <v>1</v>
      </c>
      <c r="AG382" s="291" t="s">
        <v>57</v>
      </c>
      <c r="AH382" s="291" t="s">
        <v>55</v>
      </c>
      <c r="AI382" s="291" t="s">
        <v>82</v>
      </c>
      <c r="AJ382" s="292">
        <v>1</v>
      </c>
      <c r="AK382" s="293" t="s">
        <v>57</v>
      </c>
      <c r="AL382" s="293" t="s">
        <v>55</v>
      </c>
      <c r="AM382" s="293" t="s">
        <v>82</v>
      </c>
      <c r="AN382" s="258" t="s">
        <v>914</v>
      </c>
    </row>
    <row r="383" spans="1:247" ht="51" x14ac:dyDescent="0.25">
      <c r="A383" s="1445"/>
      <c r="B383" s="1446" t="s">
        <v>915</v>
      </c>
      <c r="C383" s="1447" t="s">
        <v>916</v>
      </c>
      <c r="D383" s="1329" t="s">
        <v>917</v>
      </c>
      <c r="E383" s="1321" t="s">
        <v>149</v>
      </c>
      <c r="F383" s="1321" t="s">
        <v>908</v>
      </c>
      <c r="G383" s="1448" t="s">
        <v>51</v>
      </c>
      <c r="H383" s="1425"/>
      <c r="I383" s="254" t="s">
        <v>52</v>
      </c>
      <c r="J383" s="1330">
        <v>2</v>
      </c>
      <c r="K383" s="254" t="s">
        <v>648</v>
      </c>
      <c r="L383" s="254" t="s">
        <v>918</v>
      </c>
      <c r="M383" s="1330"/>
      <c r="N383" s="570"/>
      <c r="O383" s="570"/>
      <c r="P383" s="754">
        <v>0</v>
      </c>
      <c r="Q383" s="754">
        <v>15</v>
      </c>
      <c r="R383" s="255"/>
      <c r="S383" s="1324"/>
      <c r="T383" s="231" t="s">
        <v>1229</v>
      </c>
      <c r="U383" s="232" t="s">
        <v>1253</v>
      </c>
      <c r="V383" s="1389">
        <v>1</v>
      </c>
      <c r="W383" s="291" t="s">
        <v>54</v>
      </c>
      <c r="X383" s="291" t="s">
        <v>140</v>
      </c>
      <c r="Y383" s="291" t="s">
        <v>876</v>
      </c>
      <c r="Z383" s="292">
        <v>1</v>
      </c>
      <c r="AA383" s="293" t="s">
        <v>57</v>
      </c>
      <c r="AB383" s="293" t="s">
        <v>55</v>
      </c>
      <c r="AC383" s="1390" t="s">
        <v>76</v>
      </c>
      <c r="AD383" s="231" t="s">
        <v>1240</v>
      </c>
      <c r="AE383" s="232" t="str">
        <f t="shared" si="107"/>
        <v>100% CT écrit 1h30 Célène</v>
      </c>
      <c r="AF383" s="1389">
        <v>1</v>
      </c>
      <c r="AG383" s="291" t="s">
        <v>57</v>
      </c>
      <c r="AH383" s="291" t="s">
        <v>55</v>
      </c>
      <c r="AI383" s="291" t="s">
        <v>76</v>
      </c>
      <c r="AJ383" s="292">
        <v>1</v>
      </c>
      <c r="AK383" s="293" t="s">
        <v>57</v>
      </c>
      <c r="AL383" s="293" t="s">
        <v>55</v>
      </c>
      <c r="AM383" s="293" t="s">
        <v>76</v>
      </c>
      <c r="AN383" s="258" t="s">
        <v>919</v>
      </c>
    </row>
    <row r="384" spans="1:247" ht="30.75" customHeight="1" x14ac:dyDescent="0.25">
      <c r="A384" s="1429" t="s">
        <v>920</v>
      </c>
      <c r="B384" s="1429" t="s">
        <v>921</v>
      </c>
      <c r="C384" s="1449" t="s">
        <v>818</v>
      </c>
      <c r="D384" s="1431"/>
      <c r="E384" s="1431" t="s">
        <v>144</v>
      </c>
      <c r="F384" s="1431"/>
      <c r="G384" s="1432"/>
      <c r="H384" s="1433"/>
      <c r="I384" s="1434">
        <f>+I387+I388</f>
        <v>6</v>
      </c>
      <c r="J384" s="1434">
        <f>+J387+J388</f>
        <v>6</v>
      </c>
      <c r="K384" s="1435"/>
      <c r="L384" s="1435"/>
      <c r="M384" s="1436"/>
      <c r="N384" s="1437"/>
      <c r="O384" s="1437"/>
      <c r="P384" s="1437"/>
      <c r="Q384" s="1437"/>
      <c r="R384" s="1437"/>
      <c r="S384" s="1438"/>
      <c r="T384" s="317"/>
      <c r="U384" s="318"/>
      <c r="V384" s="1450"/>
      <c r="W384" s="320"/>
      <c r="X384" s="1451"/>
      <c r="Y384" s="1452"/>
      <c r="Z384" s="1451"/>
      <c r="AA384" s="1451"/>
      <c r="AB384" s="1451"/>
      <c r="AC384" s="1453"/>
      <c r="AD384" s="324"/>
      <c r="AE384" s="325"/>
      <c r="AF384" s="1452"/>
      <c r="AG384" s="1451"/>
      <c r="AH384" s="1451"/>
      <c r="AI384" s="1451"/>
      <c r="AJ384" s="1451"/>
      <c r="AK384" s="1451"/>
      <c r="AL384" s="1451"/>
      <c r="AM384" s="1451"/>
      <c r="AN384" s="1454"/>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row>
    <row r="385" spans="1:247" s="1375" customFormat="1" ht="49.5" customHeight="1" x14ac:dyDescent="0.25">
      <c r="A385" s="1455" t="s">
        <v>922</v>
      </c>
      <c r="B385" s="1455" t="s">
        <v>923</v>
      </c>
      <c r="C385" s="1456" t="s">
        <v>924</v>
      </c>
      <c r="D385" s="1457"/>
      <c r="E385" s="1458" t="s">
        <v>118</v>
      </c>
      <c r="F385" s="1456" t="s">
        <v>834</v>
      </c>
      <c r="G385" s="1457" t="s">
        <v>51</v>
      </c>
      <c r="H385" s="1459"/>
      <c r="I385" s="1457"/>
      <c r="J385" s="1457"/>
      <c r="K385" s="1363" t="s">
        <v>53</v>
      </c>
      <c r="L385" s="1363"/>
      <c r="M385" s="1460"/>
      <c r="N385" s="1357"/>
      <c r="O385" s="1357"/>
      <c r="P385" s="1357"/>
      <c r="Q385" s="1357"/>
      <c r="R385" s="1357"/>
      <c r="S385" s="1460"/>
      <c r="T385" s="1365"/>
      <c r="U385" s="1366"/>
      <c r="V385" s="1461"/>
      <c r="W385" s="1368"/>
      <c r="X385" s="1368"/>
      <c r="Y385" s="1368"/>
      <c r="Z385" s="1369"/>
      <c r="AA385" s="1368"/>
      <c r="AB385" s="1368"/>
      <c r="AC385" s="1462"/>
      <c r="AD385" s="1371"/>
      <c r="AE385" s="1372"/>
      <c r="AF385" s="1461"/>
      <c r="AG385" s="1368"/>
      <c r="AH385" s="1368"/>
      <c r="AI385" s="1368"/>
      <c r="AJ385" s="1369"/>
      <c r="AK385" s="1368"/>
      <c r="AL385" s="1368"/>
      <c r="AM385" s="1368"/>
      <c r="AN385" s="1373"/>
      <c r="AO385" s="1374"/>
      <c r="AP385" s="1374"/>
      <c r="AQ385" s="1374"/>
      <c r="AR385" s="1374"/>
      <c r="AS385" s="1374"/>
      <c r="AT385" s="1374"/>
      <c r="AU385" s="1374"/>
      <c r="AV385" s="1374"/>
      <c r="AW385" s="1374"/>
      <c r="AX385" s="1374"/>
      <c r="AY385" s="1374"/>
      <c r="AZ385" s="1374"/>
      <c r="BA385" s="1374"/>
      <c r="BB385" s="1374"/>
      <c r="BC385" s="1374"/>
      <c r="BD385" s="1374"/>
      <c r="BE385" s="1374"/>
      <c r="BF385" s="1374"/>
      <c r="BG385" s="1374"/>
      <c r="BH385" s="1374"/>
      <c r="BI385" s="1374"/>
      <c r="BJ385" s="1374"/>
      <c r="BK385" s="1374"/>
      <c r="BL385" s="1374"/>
      <c r="BM385" s="1374"/>
      <c r="BN385" s="1374"/>
      <c r="BO385" s="1374"/>
      <c r="BP385" s="1374"/>
      <c r="BQ385" s="1374"/>
      <c r="BR385" s="1374"/>
      <c r="BS385" s="1374"/>
      <c r="BT385" s="1374"/>
      <c r="BU385" s="1374"/>
      <c r="BV385" s="1374"/>
      <c r="BW385" s="1374"/>
      <c r="BX385" s="1374"/>
      <c r="BY385" s="1374"/>
      <c r="BZ385" s="1374"/>
      <c r="CA385" s="1374"/>
      <c r="CB385" s="1374"/>
      <c r="CC385" s="1374"/>
      <c r="CD385" s="1374"/>
      <c r="CE385" s="1374"/>
      <c r="CF385" s="1374"/>
      <c r="CG385" s="1374"/>
      <c r="CH385" s="1374"/>
      <c r="CI385" s="1374"/>
      <c r="CJ385" s="1374"/>
      <c r="CK385" s="1374"/>
      <c r="CL385" s="1374"/>
      <c r="CM385" s="1374"/>
      <c r="CN385" s="1374"/>
      <c r="CO385" s="1374"/>
      <c r="CP385" s="1374"/>
      <c r="CQ385" s="1374"/>
      <c r="CR385" s="1374"/>
      <c r="CS385" s="1374"/>
      <c r="CT385" s="1374"/>
      <c r="CU385" s="1374"/>
      <c r="CV385" s="1374"/>
      <c r="CW385" s="1374"/>
      <c r="CX385" s="1374"/>
      <c r="CY385" s="1374"/>
      <c r="CZ385" s="1374"/>
      <c r="DA385" s="1374"/>
      <c r="DB385" s="1374"/>
      <c r="DC385" s="1374"/>
      <c r="DD385" s="1374"/>
      <c r="DE385" s="1374"/>
      <c r="DF385" s="1374"/>
      <c r="DG385" s="1374"/>
      <c r="DH385" s="1374"/>
      <c r="DI385" s="1374"/>
      <c r="DJ385" s="1374"/>
      <c r="DK385" s="1374"/>
      <c r="DL385" s="1374"/>
      <c r="DM385" s="1374"/>
      <c r="DN385" s="1374"/>
      <c r="DO385" s="1374"/>
      <c r="DP385" s="1374"/>
      <c r="DQ385" s="1374"/>
      <c r="DR385" s="1374"/>
      <c r="DS385" s="1374"/>
      <c r="DT385" s="1374"/>
      <c r="DU385" s="1374"/>
      <c r="DV385" s="1374"/>
      <c r="DW385" s="1374"/>
      <c r="DX385" s="1374"/>
      <c r="DY385" s="1374"/>
      <c r="DZ385" s="1374"/>
      <c r="EA385" s="1374"/>
      <c r="EB385" s="1374"/>
      <c r="EC385" s="1374"/>
      <c r="ED385" s="1374"/>
      <c r="EE385" s="1374"/>
      <c r="EF385" s="1374"/>
      <c r="EG385" s="1374"/>
      <c r="EH385" s="1374"/>
      <c r="EI385" s="1374"/>
      <c r="EJ385" s="1374"/>
      <c r="EK385" s="1374"/>
      <c r="EL385" s="1374"/>
      <c r="EM385" s="1374"/>
      <c r="EN385" s="1374"/>
      <c r="EO385" s="1374"/>
      <c r="EP385" s="1374"/>
      <c r="EQ385" s="1374"/>
      <c r="ER385" s="1374"/>
      <c r="ES385" s="1374"/>
      <c r="ET385" s="1374"/>
      <c r="EU385" s="1374"/>
      <c r="EV385" s="1374"/>
      <c r="EW385" s="1374"/>
      <c r="EX385" s="1374"/>
      <c r="EY385" s="1374"/>
      <c r="EZ385" s="1374"/>
      <c r="FA385" s="1374"/>
      <c r="FB385" s="1374"/>
      <c r="FC385" s="1374"/>
      <c r="FD385" s="1374"/>
      <c r="FE385" s="1374"/>
      <c r="FF385" s="1374"/>
      <c r="FG385" s="1374"/>
      <c r="FH385" s="1374"/>
      <c r="FI385" s="1374"/>
      <c r="FJ385" s="1374"/>
      <c r="FK385" s="1374"/>
      <c r="FL385" s="1374"/>
      <c r="FM385" s="1374"/>
      <c r="FN385" s="1374"/>
      <c r="FO385" s="1374"/>
      <c r="FP385" s="1374"/>
      <c r="FQ385" s="1374"/>
      <c r="FR385" s="1374"/>
      <c r="FS385" s="1374"/>
      <c r="FT385" s="1374"/>
      <c r="FU385" s="1374"/>
      <c r="FV385" s="1374"/>
      <c r="FW385" s="1374"/>
      <c r="FX385" s="1374"/>
      <c r="FY385" s="1374"/>
      <c r="FZ385" s="1374"/>
      <c r="GA385" s="1374"/>
      <c r="GB385" s="1374"/>
      <c r="GC385" s="1374"/>
      <c r="GD385" s="1374"/>
      <c r="GE385" s="1374"/>
      <c r="GF385" s="1374"/>
      <c r="GG385" s="1374"/>
      <c r="GH385" s="1374"/>
      <c r="GI385" s="1374"/>
      <c r="GJ385" s="1374"/>
      <c r="GK385" s="1374"/>
      <c r="GL385" s="1374"/>
      <c r="GM385" s="1374"/>
      <c r="GN385" s="1374"/>
      <c r="GO385" s="1374"/>
      <c r="GP385" s="1374"/>
      <c r="GQ385" s="1374"/>
      <c r="GR385" s="1374"/>
      <c r="GS385" s="1374"/>
      <c r="GT385" s="1374"/>
      <c r="GU385" s="1374"/>
      <c r="GV385" s="1374"/>
      <c r="GW385" s="1374"/>
      <c r="GX385" s="1374"/>
      <c r="GY385" s="1374"/>
      <c r="GZ385" s="1374"/>
      <c r="HA385" s="1374"/>
      <c r="HB385" s="1374"/>
      <c r="HC385" s="1374"/>
      <c r="HD385" s="1374"/>
      <c r="HE385" s="1374"/>
      <c r="HF385" s="1374"/>
      <c r="HG385" s="1374"/>
      <c r="HH385" s="1374"/>
      <c r="HI385" s="1374"/>
      <c r="HJ385" s="1374"/>
      <c r="HK385" s="1374"/>
      <c r="HL385" s="1374"/>
      <c r="HM385" s="1374"/>
      <c r="HN385" s="1374"/>
      <c r="HO385" s="1374"/>
      <c r="HP385" s="1374"/>
      <c r="HQ385" s="1374"/>
      <c r="HR385" s="1374"/>
      <c r="HS385" s="1374"/>
      <c r="HT385" s="1374"/>
      <c r="HU385" s="1374"/>
      <c r="HV385" s="1374"/>
      <c r="HW385" s="1374"/>
      <c r="HX385" s="1374"/>
      <c r="HY385" s="1374"/>
      <c r="HZ385" s="1374"/>
      <c r="IA385" s="1374"/>
      <c r="IB385" s="1374"/>
      <c r="IC385" s="1374"/>
      <c r="ID385" s="1374"/>
      <c r="IE385" s="1374"/>
      <c r="IF385" s="1374"/>
      <c r="IG385" s="1374"/>
      <c r="IH385" s="1374"/>
      <c r="II385" s="1374"/>
      <c r="IJ385" s="1374"/>
      <c r="IK385" s="1374"/>
      <c r="IL385" s="1374"/>
      <c r="IM385" s="1374"/>
    </row>
    <row r="386" spans="1:247" ht="25.5" x14ac:dyDescent="0.25">
      <c r="A386" s="1417" t="s">
        <v>925</v>
      </c>
      <c r="B386" s="1417" t="s">
        <v>926</v>
      </c>
      <c r="C386" s="1418" t="s">
        <v>927</v>
      </c>
      <c r="D386" s="1463"/>
      <c r="E386" s="1464" t="s">
        <v>118</v>
      </c>
      <c r="F386" s="1465"/>
      <c r="G386" s="1463" t="s">
        <v>124</v>
      </c>
      <c r="H386" s="1466"/>
      <c r="I386" s="1467"/>
      <c r="J386" s="1467"/>
      <c r="K386" s="1468"/>
      <c r="L386" s="1468"/>
      <c r="M386" s="1469"/>
      <c r="N386" s="211"/>
      <c r="O386" s="211"/>
      <c r="P386" s="211"/>
      <c r="Q386" s="211"/>
      <c r="R386" s="211"/>
      <c r="S386" s="1470"/>
      <c r="T386" s="213"/>
      <c r="U386" s="214"/>
      <c r="V386" s="1471"/>
      <c r="W386" s="211"/>
      <c r="X386" s="211"/>
      <c r="Y386" s="211"/>
      <c r="Z386" s="211"/>
      <c r="AA386" s="211"/>
      <c r="AB386" s="211"/>
      <c r="AC386" s="1470"/>
      <c r="AD386" s="213"/>
      <c r="AE386" s="214"/>
      <c r="AF386" s="1471"/>
      <c r="AG386" s="211"/>
      <c r="AH386" s="211"/>
      <c r="AI386" s="211"/>
      <c r="AJ386" s="211"/>
      <c r="AK386" s="211"/>
      <c r="AL386" s="211"/>
      <c r="AM386" s="211"/>
      <c r="AN386" s="211"/>
      <c r="HK386" s="2"/>
      <c r="HL386" s="2"/>
      <c r="HM386" s="2"/>
      <c r="HN386" s="2"/>
      <c r="HO386" s="2"/>
      <c r="HP386" s="2"/>
      <c r="HQ386" s="2"/>
      <c r="HR386" s="2"/>
      <c r="HS386" s="2"/>
    </row>
    <row r="387" spans="1:247" ht="63.75" x14ac:dyDescent="0.25">
      <c r="A387" s="1472"/>
      <c r="B387" s="1473" t="s">
        <v>928</v>
      </c>
      <c r="C387" s="1474" t="s">
        <v>929</v>
      </c>
      <c r="D387" s="1475" t="s">
        <v>930</v>
      </c>
      <c r="E387" s="1476" t="s">
        <v>149</v>
      </c>
      <c r="F387" s="1476" t="s">
        <v>931</v>
      </c>
      <c r="G387" s="1476" t="s">
        <v>124</v>
      </c>
      <c r="H387" s="1477"/>
      <c r="I387" s="254" t="s">
        <v>74</v>
      </c>
      <c r="J387" s="1478">
        <v>3</v>
      </c>
      <c r="K387" s="1479" t="s">
        <v>932</v>
      </c>
      <c r="L387" s="254" t="str">
        <f>"06"</f>
        <v>06</v>
      </c>
      <c r="M387" s="1478"/>
      <c r="N387" s="255"/>
      <c r="O387" s="255"/>
      <c r="P387" s="627">
        <v>20</v>
      </c>
      <c r="Q387" s="627"/>
      <c r="R387" s="627"/>
      <c r="S387" s="1480"/>
      <c r="T387" s="334" t="s">
        <v>1272</v>
      </c>
      <c r="U387" s="2647" t="s">
        <v>1296</v>
      </c>
      <c r="V387" s="2648">
        <v>1</v>
      </c>
      <c r="W387" s="331" t="s">
        <v>54</v>
      </c>
      <c r="X387" s="331" t="s">
        <v>140</v>
      </c>
      <c r="Y387" s="331" t="s">
        <v>82</v>
      </c>
      <c r="Z387" s="742">
        <v>1</v>
      </c>
      <c r="AA387" s="743" t="s">
        <v>57</v>
      </c>
      <c r="AB387" s="742" t="s">
        <v>67</v>
      </c>
      <c r="AC387" s="1017" t="s">
        <v>69</v>
      </c>
      <c r="AD387" s="994" t="s">
        <v>1275</v>
      </c>
      <c r="AE387" s="232" t="str">
        <f t="shared" ref="AE387:AE388" si="108">+AD387</f>
        <v>100% CT 1h écrit / 15 min oral + participation / pour l'écrit Celene et l'oral Teams</v>
      </c>
      <c r="AF387" s="1481">
        <v>1</v>
      </c>
      <c r="AG387" s="234" t="s">
        <v>57</v>
      </c>
      <c r="AH387" s="234" t="s">
        <v>55</v>
      </c>
      <c r="AI387" s="234" t="s">
        <v>56</v>
      </c>
      <c r="AJ387" s="235">
        <v>1</v>
      </c>
      <c r="AK387" s="44" t="s">
        <v>57</v>
      </c>
      <c r="AL387" s="44" t="s">
        <v>55</v>
      </c>
      <c r="AM387" s="44" t="s">
        <v>56</v>
      </c>
      <c r="AN387" s="258" t="s">
        <v>933</v>
      </c>
    </row>
    <row r="388" spans="1:247" ht="51" x14ac:dyDescent="0.25">
      <c r="A388" s="1472"/>
      <c r="B388" s="1473" t="s">
        <v>934</v>
      </c>
      <c r="C388" s="1474" t="s">
        <v>935</v>
      </c>
      <c r="D388" s="1475" t="s">
        <v>936</v>
      </c>
      <c r="E388" s="1476" t="s">
        <v>149</v>
      </c>
      <c r="F388" s="1476" t="s">
        <v>931</v>
      </c>
      <c r="G388" s="1476" t="s">
        <v>124</v>
      </c>
      <c r="H388" s="1477"/>
      <c r="I388" s="254" t="s">
        <v>74</v>
      </c>
      <c r="J388" s="1478">
        <v>3</v>
      </c>
      <c r="K388" s="1479" t="s">
        <v>661</v>
      </c>
      <c r="L388" s="254" t="s">
        <v>937</v>
      </c>
      <c r="M388" s="1478"/>
      <c r="N388" s="627">
        <v>10</v>
      </c>
      <c r="O388" s="627"/>
      <c r="P388" s="627">
        <v>10</v>
      </c>
      <c r="Q388" s="627"/>
      <c r="R388" s="627"/>
      <c r="S388" s="1480"/>
      <c r="T388" s="334" t="s">
        <v>1274</v>
      </c>
      <c r="U388" s="2647" t="s">
        <v>1274</v>
      </c>
      <c r="V388" s="2648">
        <v>1</v>
      </c>
      <c r="W388" s="697" t="s">
        <v>57</v>
      </c>
      <c r="X388" s="331" t="s">
        <v>55</v>
      </c>
      <c r="Y388" s="331" t="s">
        <v>82</v>
      </c>
      <c r="Z388" s="742">
        <v>1</v>
      </c>
      <c r="AA388" s="743" t="s">
        <v>57</v>
      </c>
      <c r="AB388" s="742" t="s">
        <v>55</v>
      </c>
      <c r="AC388" s="1017" t="s">
        <v>82</v>
      </c>
      <c r="AD388" s="994" t="s">
        <v>1274</v>
      </c>
      <c r="AE388" s="232" t="str">
        <f t="shared" si="108"/>
        <v>CT 100 % QCM sur CELENE ou EVALBOX ou autre logiciel  1h</v>
      </c>
      <c r="AF388" s="1481">
        <v>1</v>
      </c>
      <c r="AG388" s="234" t="s">
        <v>57</v>
      </c>
      <c r="AH388" s="234" t="s">
        <v>67</v>
      </c>
      <c r="AI388" s="234" t="s">
        <v>237</v>
      </c>
      <c r="AJ388" s="235">
        <v>1</v>
      </c>
      <c r="AK388" s="44" t="s">
        <v>57</v>
      </c>
      <c r="AL388" s="44" t="s">
        <v>938</v>
      </c>
      <c r="AM388" s="44" t="s">
        <v>237</v>
      </c>
      <c r="AN388" s="258" t="s">
        <v>939</v>
      </c>
    </row>
    <row r="389" spans="1:247" ht="30.75" customHeight="1" x14ac:dyDescent="0.25">
      <c r="A389" s="1429" t="s">
        <v>940</v>
      </c>
      <c r="B389" s="1429" t="s">
        <v>941</v>
      </c>
      <c r="C389" s="1449" t="s">
        <v>669</v>
      </c>
      <c r="D389" s="1482" t="s">
        <v>942</v>
      </c>
      <c r="E389" s="1483" t="s">
        <v>144</v>
      </c>
      <c r="F389" s="1483"/>
      <c r="G389" s="1484"/>
      <c r="H389" s="1485"/>
      <c r="I389" s="1486">
        <f>+I392+I393</f>
        <v>6</v>
      </c>
      <c r="J389" s="1486">
        <f>+J392+J393</f>
        <v>6</v>
      </c>
      <c r="K389" s="1487"/>
      <c r="L389" s="1487"/>
      <c r="M389" s="1488"/>
      <c r="N389" s="1489"/>
      <c r="O389" s="1489"/>
      <c r="P389" s="1489"/>
      <c r="Q389" s="1489"/>
      <c r="R389" s="1489"/>
      <c r="S389" s="1490"/>
      <c r="T389" s="317"/>
      <c r="U389" s="318"/>
      <c r="V389" s="1491"/>
      <c r="W389" s="320"/>
      <c r="X389" s="1492"/>
      <c r="Y389" s="1493"/>
      <c r="Z389" s="1492"/>
      <c r="AA389" s="1492"/>
      <c r="AB389" s="1492"/>
      <c r="AC389" s="1494"/>
      <c r="AD389" s="324"/>
      <c r="AE389" s="325"/>
      <c r="AF389" s="1493"/>
      <c r="AG389" s="1492"/>
      <c r="AH389" s="1492"/>
      <c r="AI389" s="1492"/>
      <c r="AJ389" s="1492"/>
      <c r="AK389" s="1492"/>
      <c r="AL389" s="1492"/>
      <c r="AM389" s="1492"/>
      <c r="AN389" s="1495"/>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row>
    <row r="390" spans="1:247" s="1375" customFormat="1" ht="49.5" customHeight="1" x14ac:dyDescent="0.25">
      <c r="A390" s="1496" t="s">
        <v>943</v>
      </c>
      <c r="B390" s="1496" t="s">
        <v>944</v>
      </c>
      <c r="C390" s="1497" t="s">
        <v>945</v>
      </c>
      <c r="D390" s="1498"/>
      <c r="E390" s="1499" t="s">
        <v>118</v>
      </c>
      <c r="F390" s="1497" t="s">
        <v>834</v>
      </c>
      <c r="G390" s="1498" t="s">
        <v>51</v>
      </c>
      <c r="H390" s="1500"/>
      <c r="I390" s="1498"/>
      <c r="J390" s="1498"/>
      <c r="K390" s="1363" t="s">
        <v>53</v>
      </c>
      <c r="L390" s="1363"/>
      <c r="M390" s="1501"/>
      <c r="N390" s="1357"/>
      <c r="O390" s="1357"/>
      <c r="P390" s="1357"/>
      <c r="Q390" s="1357"/>
      <c r="R390" s="1357"/>
      <c r="S390" s="1501"/>
      <c r="T390" s="1365"/>
      <c r="U390" s="1366"/>
      <c r="V390" s="1502"/>
      <c r="W390" s="1368"/>
      <c r="X390" s="1368"/>
      <c r="Y390" s="1368"/>
      <c r="Z390" s="1369"/>
      <c r="AA390" s="1368"/>
      <c r="AB390" s="1368"/>
      <c r="AC390" s="1503"/>
      <c r="AD390" s="1371"/>
      <c r="AE390" s="1372"/>
      <c r="AF390" s="1502"/>
      <c r="AG390" s="1368"/>
      <c r="AH390" s="1368"/>
      <c r="AI390" s="1368"/>
      <c r="AJ390" s="1369"/>
      <c r="AK390" s="1368"/>
      <c r="AL390" s="1368"/>
      <c r="AM390" s="1368"/>
      <c r="AN390" s="1373"/>
      <c r="AO390" s="1374"/>
      <c r="AP390" s="1374"/>
      <c r="AQ390" s="1374"/>
      <c r="AR390" s="1374"/>
      <c r="AS390" s="1374"/>
      <c r="AT390" s="1374"/>
      <c r="AU390" s="1374"/>
      <c r="AV390" s="1374"/>
      <c r="AW390" s="1374"/>
      <c r="AX390" s="1374"/>
      <c r="AY390" s="1374"/>
      <c r="AZ390" s="1374"/>
      <c r="BA390" s="1374"/>
      <c r="BB390" s="1374"/>
      <c r="BC390" s="1374"/>
      <c r="BD390" s="1374"/>
      <c r="BE390" s="1374"/>
      <c r="BF390" s="1374"/>
      <c r="BG390" s="1374"/>
      <c r="BH390" s="1374"/>
      <c r="BI390" s="1374"/>
      <c r="BJ390" s="1374"/>
      <c r="BK390" s="1374"/>
      <c r="BL390" s="1374"/>
      <c r="BM390" s="1374"/>
      <c r="BN390" s="1374"/>
      <c r="BO390" s="1374"/>
      <c r="BP390" s="1374"/>
      <c r="BQ390" s="1374"/>
      <c r="BR390" s="1374"/>
      <c r="BS390" s="1374"/>
      <c r="BT390" s="1374"/>
      <c r="BU390" s="1374"/>
      <c r="BV390" s="1374"/>
      <c r="BW390" s="1374"/>
      <c r="BX390" s="1374"/>
      <c r="BY390" s="1374"/>
      <c r="BZ390" s="1374"/>
      <c r="CA390" s="1374"/>
      <c r="CB390" s="1374"/>
      <c r="CC390" s="1374"/>
      <c r="CD390" s="1374"/>
      <c r="CE390" s="1374"/>
      <c r="CF390" s="1374"/>
      <c r="CG390" s="1374"/>
      <c r="CH390" s="1374"/>
      <c r="CI390" s="1374"/>
      <c r="CJ390" s="1374"/>
      <c r="CK390" s="1374"/>
      <c r="CL390" s="1374"/>
      <c r="CM390" s="1374"/>
      <c r="CN390" s="1374"/>
      <c r="CO390" s="1374"/>
      <c r="CP390" s="1374"/>
      <c r="CQ390" s="1374"/>
      <c r="CR390" s="1374"/>
      <c r="CS390" s="1374"/>
      <c r="CT390" s="1374"/>
      <c r="CU390" s="1374"/>
      <c r="CV390" s="1374"/>
      <c r="CW390" s="1374"/>
      <c r="CX390" s="1374"/>
      <c r="CY390" s="1374"/>
      <c r="CZ390" s="1374"/>
      <c r="DA390" s="1374"/>
      <c r="DB390" s="1374"/>
      <c r="DC390" s="1374"/>
      <c r="DD390" s="1374"/>
      <c r="DE390" s="1374"/>
      <c r="DF390" s="1374"/>
      <c r="DG390" s="1374"/>
      <c r="DH390" s="1374"/>
      <c r="DI390" s="1374"/>
      <c r="DJ390" s="1374"/>
      <c r="DK390" s="1374"/>
      <c r="DL390" s="1374"/>
      <c r="DM390" s="1374"/>
      <c r="DN390" s="1374"/>
      <c r="DO390" s="1374"/>
      <c r="DP390" s="1374"/>
      <c r="DQ390" s="1374"/>
      <c r="DR390" s="1374"/>
      <c r="DS390" s="1374"/>
      <c r="DT390" s="1374"/>
      <c r="DU390" s="1374"/>
      <c r="DV390" s="1374"/>
      <c r="DW390" s="1374"/>
      <c r="DX390" s="1374"/>
      <c r="DY390" s="1374"/>
      <c r="DZ390" s="1374"/>
      <c r="EA390" s="1374"/>
      <c r="EB390" s="1374"/>
      <c r="EC390" s="1374"/>
      <c r="ED390" s="1374"/>
      <c r="EE390" s="1374"/>
      <c r="EF390" s="1374"/>
      <c r="EG390" s="1374"/>
      <c r="EH390" s="1374"/>
      <c r="EI390" s="1374"/>
      <c r="EJ390" s="1374"/>
      <c r="EK390" s="1374"/>
      <c r="EL390" s="1374"/>
      <c r="EM390" s="1374"/>
      <c r="EN390" s="1374"/>
      <c r="EO390" s="1374"/>
      <c r="EP390" s="1374"/>
      <c r="EQ390" s="1374"/>
      <c r="ER390" s="1374"/>
      <c r="ES390" s="1374"/>
      <c r="ET390" s="1374"/>
      <c r="EU390" s="1374"/>
      <c r="EV390" s="1374"/>
      <c r="EW390" s="1374"/>
      <c r="EX390" s="1374"/>
      <c r="EY390" s="1374"/>
      <c r="EZ390" s="1374"/>
      <c r="FA390" s="1374"/>
      <c r="FB390" s="1374"/>
      <c r="FC390" s="1374"/>
      <c r="FD390" s="1374"/>
      <c r="FE390" s="1374"/>
      <c r="FF390" s="1374"/>
      <c r="FG390" s="1374"/>
      <c r="FH390" s="1374"/>
      <c r="FI390" s="1374"/>
      <c r="FJ390" s="1374"/>
      <c r="FK390" s="1374"/>
      <c r="FL390" s="1374"/>
      <c r="FM390" s="1374"/>
      <c r="FN390" s="1374"/>
      <c r="FO390" s="1374"/>
      <c r="FP390" s="1374"/>
      <c r="FQ390" s="1374"/>
      <c r="FR390" s="1374"/>
      <c r="FS390" s="1374"/>
      <c r="FT390" s="1374"/>
      <c r="FU390" s="1374"/>
      <c r="FV390" s="1374"/>
      <c r="FW390" s="1374"/>
      <c r="FX390" s="1374"/>
      <c r="FY390" s="1374"/>
      <c r="FZ390" s="1374"/>
      <c r="GA390" s="1374"/>
      <c r="GB390" s="1374"/>
      <c r="GC390" s="1374"/>
      <c r="GD390" s="1374"/>
      <c r="GE390" s="1374"/>
      <c r="GF390" s="1374"/>
      <c r="GG390" s="1374"/>
      <c r="GH390" s="1374"/>
      <c r="GI390" s="1374"/>
      <c r="GJ390" s="1374"/>
      <c r="GK390" s="1374"/>
      <c r="GL390" s="1374"/>
      <c r="GM390" s="1374"/>
      <c r="GN390" s="1374"/>
      <c r="GO390" s="1374"/>
      <c r="GP390" s="1374"/>
      <c r="GQ390" s="1374"/>
      <c r="GR390" s="1374"/>
      <c r="GS390" s="1374"/>
      <c r="GT390" s="1374"/>
      <c r="GU390" s="1374"/>
      <c r="GV390" s="1374"/>
      <c r="GW390" s="1374"/>
      <c r="GX390" s="1374"/>
      <c r="GY390" s="1374"/>
      <c r="GZ390" s="1374"/>
      <c r="HA390" s="1374"/>
      <c r="HB390" s="1374"/>
      <c r="HC390" s="1374"/>
      <c r="HD390" s="1374"/>
      <c r="HE390" s="1374"/>
      <c r="HF390" s="1374"/>
      <c r="HG390" s="1374"/>
      <c r="HH390" s="1374"/>
      <c r="HI390" s="1374"/>
      <c r="HJ390" s="1374"/>
      <c r="HK390" s="1374"/>
      <c r="HL390" s="1374"/>
      <c r="HM390" s="1374"/>
      <c r="HN390" s="1374"/>
      <c r="HO390" s="1374"/>
      <c r="HP390" s="1374"/>
      <c r="HQ390" s="1374"/>
      <c r="HR390" s="1374"/>
      <c r="HS390" s="1374"/>
      <c r="HT390" s="1374"/>
      <c r="HU390" s="1374"/>
      <c r="HV390" s="1374"/>
      <c r="HW390" s="1374"/>
      <c r="HX390" s="1374"/>
      <c r="HY390" s="1374"/>
      <c r="HZ390" s="1374"/>
      <c r="IA390" s="1374"/>
      <c r="IB390" s="1374"/>
      <c r="IC390" s="1374"/>
      <c r="ID390" s="1374"/>
      <c r="IE390" s="1374"/>
      <c r="IF390" s="1374"/>
      <c r="IG390" s="1374"/>
      <c r="IH390" s="1374"/>
      <c r="II390" s="1374"/>
      <c r="IJ390" s="1374"/>
      <c r="IK390" s="1374"/>
      <c r="IL390" s="1374"/>
      <c r="IM390" s="1374"/>
    </row>
    <row r="391" spans="1:247" ht="24" customHeight="1" x14ac:dyDescent="0.25">
      <c r="A391" s="1417" t="s">
        <v>946</v>
      </c>
      <c r="B391" s="1417" t="s">
        <v>947</v>
      </c>
      <c r="C391" s="1418" t="s">
        <v>948</v>
      </c>
      <c r="D391" s="1504"/>
      <c r="E391" s="1505" t="s">
        <v>118</v>
      </c>
      <c r="F391" s="1506"/>
      <c r="G391" s="1504" t="s">
        <v>180</v>
      </c>
      <c r="H391" s="1507"/>
      <c r="I391" s="1508"/>
      <c r="J391" s="1508"/>
      <c r="K391" s="1509"/>
      <c r="L391" s="1509"/>
      <c r="M391" s="1510"/>
      <c r="N391" s="211"/>
      <c r="O391" s="211"/>
      <c r="P391" s="211"/>
      <c r="Q391" s="211"/>
      <c r="R391" s="211"/>
      <c r="S391" s="1511"/>
      <c r="T391" s="213"/>
      <c r="U391" s="214"/>
      <c r="V391" s="1512"/>
      <c r="W391" s="211"/>
      <c r="X391" s="211"/>
      <c r="Y391" s="211"/>
      <c r="Z391" s="211"/>
      <c r="AA391" s="211"/>
      <c r="AB391" s="211"/>
      <c r="AC391" s="1511"/>
      <c r="AD391" s="213"/>
      <c r="AE391" s="214"/>
      <c r="AF391" s="1512"/>
      <c r="AG391" s="211"/>
      <c r="AH391" s="211"/>
      <c r="AI391" s="211"/>
      <c r="AJ391" s="211"/>
      <c r="AK391" s="211"/>
      <c r="AL391" s="211"/>
      <c r="AM391" s="211"/>
      <c r="AN391" s="211"/>
      <c r="HK391" s="2"/>
      <c r="HL391" s="2"/>
      <c r="HM391" s="2"/>
      <c r="HN391" s="2"/>
      <c r="HO391" s="2"/>
      <c r="HP391" s="2"/>
      <c r="HQ391" s="2"/>
      <c r="HR391" s="2"/>
      <c r="HS391" s="2"/>
    </row>
    <row r="392" spans="1:247" ht="74.25" customHeight="1" x14ac:dyDescent="0.25">
      <c r="A392" s="1513"/>
      <c r="B392" s="1427" t="s">
        <v>949</v>
      </c>
      <c r="C392" s="1514" t="s">
        <v>950</v>
      </c>
      <c r="D392" s="1515" t="s">
        <v>951</v>
      </c>
      <c r="E392" s="1516" t="s">
        <v>149</v>
      </c>
      <c r="F392" s="1517" t="s">
        <v>952</v>
      </c>
      <c r="G392" s="1516" t="s">
        <v>180</v>
      </c>
      <c r="H392" s="1518"/>
      <c r="I392" s="254" t="s">
        <v>74</v>
      </c>
      <c r="J392" s="1519">
        <v>3</v>
      </c>
      <c r="K392" s="592" t="s">
        <v>181</v>
      </c>
      <c r="L392" s="254" t="str">
        <f>"07"</f>
        <v>07</v>
      </c>
      <c r="M392" s="1519"/>
      <c r="N392" s="627">
        <v>16</v>
      </c>
      <c r="O392" s="627"/>
      <c r="P392" s="255">
        <v>18</v>
      </c>
      <c r="Q392" s="255"/>
      <c r="R392" s="255"/>
      <c r="S392" s="1520"/>
      <c r="T392" s="334" t="s">
        <v>1297</v>
      </c>
      <c r="U392" s="2649" t="s">
        <v>1298</v>
      </c>
      <c r="V392" s="2650">
        <v>1</v>
      </c>
      <c r="W392" s="331" t="s">
        <v>54</v>
      </c>
      <c r="X392" s="697" t="s">
        <v>1299</v>
      </c>
      <c r="Y392" s="697"/>
      <c r="Z392" s="742">
        <v>1</v>
      </c>
      <c r="AA392" s="743" t="s">
        <v>57</v>
      </c>
      <c r="AB392" s="2651" t="s">
        <v>1300</v>
      </c>
      <c r="AC392" s="1015" t="s">
        <v>182</v>
      </c>
      <c r="AD392" s="334" t="s">
        <v>954</v>
      </c>
      <c r="AE392" s="232" t="str">
        <f t="shared" ref="AE392:AE393" si="109">+AD392</f>
        <v>Oral, 20 min + dossiers</v>
      </c>
      <c r="AF392" s="1521">
        <v>1</v>
      </c>
      <c r="AG392" s="1016" t="s">
        <v>57</v>
      </c>
      <c r="AH392" s="234" t="s">
        <v>953</v>
      </c>
      <c r="AI392" s="234" t="s">
        <v>182</v>
      </c>
      <c r="AJ392" s="742">
        <v>1</v>
      </c>
      <c r="AK392" s="1017" t="s">
        <v>57</v>
      </c>
      <c r="AL392" s="1522" t="s">
        <v>953</v>
      </c>
      <c r="AM392" s="1017" t="s">
        <v>182</v>
      </c>
      <c r="AN392" s="258" t="s">
        <v>955</v>
      </c>
    </row>
    <row r="393" spans="1:247" ht="74.25" customHeight="1" x14ac:dyDescent="0.25">
      <c r="A393" s="1523"/>
      <c r="B393" s="1427" t="s">
        <v>956</v>
      </c>
      <c r="C393" s="1524" t="s">
        <v>957</v>
      </c>
      <c r="D393" s="1515"/>
      <c r="E393" s="1516" t="s">
        <v>149</v>
      </c>
      <c r="F393" s="1517" t="s">
        <v>952</v>
      </c>
      <c r="G393" s="1516" t="s">
        <v>180</v>
      </c>
      <c r="H393" s="1518"/>
      <c r="I393" s="254" t="s">
        <v>74</v>
      </c>
      <c r="J393" s="1519">
        <v>3</v>
      </c>
      <c r="K393" s="592" t="s">
        <v>181</v>
      </c>
      <c r="L393" s="254" t="s">
        <v>958</v>
      </c>
      <c r="M393" s="1519"/>
      <c r="N393" s="255"/>
      <c r="O393" s="255"/>
      <c r="P393" s="255">
        <v>18</v>
      </c>
      <c r="Q393" s="255"/>
      <c r="R393" s="255"/>
      <c r="S393" s="1520"/>
      <c r="T393" s="334" t="s">
        <v>1301</v>
      </c>
      <c r="U393" s="2649" t="s">
        <v>1302</v>
      </c>
      <c r="V393" s="2650">
        <v>1</v>
      </c>
      <c r="W393" s="331" t="s">
        <v>54</v>
      </c>
      <c r="X393" s="697" t="s">
        <v>1303</v>
      </c>
      <c r="Y393" s="697" t="s">
        <v>76</v>
      </c>
      <c r="Z393" s="742">
        <v>1</v>
      </c>
      <c r="AA393" s="743" t="s">
        <v>57</v>
      </c>
      <c r="AB393" s="2651" t="s">
        <v>1323</v>
      </c>
      <c r="AC393" s="1015" t="s">
        <v>182</v>
      </c>
      <c r="AD393" s="334" t="s">
        <v>959</v>
      </c>
      <c r="AE393" s="232" t="str">
        <f t="shared" si="109"/>
        <v>Oral, 20 min</v>
      </c>
      <c r="AF393" s="1521">
        <v>1</v>
      </c>
      <c r="AG393" s="1016" t="s">
        <v>57</v>
      </c>
      <c r="AH393" s="1016" t="s">
        <v>128</v>
      </c>
      <c r="AI393" s="234" t="s">
        <v>182</v>
      </c>
      <c r="AJ393" s="742">
        <v>1</v>
      </c>
      <c r="AK393" s="1017" t="s">
        <v>57</v>
      </c>
      <c r="AL393" s="1017" t="s">
        <v>128</v>
      </c>
      <c r="AM393" s="1017" t="s">
        <v>182</v>
      </c>
      <c r="AN393" s="258" t="s">
        <v>960</v>
      </c>
    </row>
    <row r="394" spans="1:247" ht="30.75" customHeight="1" x14ac:dyDescent="0.25">
      <c r="A394" s="1429" t="s">
        <v>961</v>
      </c>
      <c r="B394" s="1429" t="s">
        <v>962</v>
      </c>
      <c r="C394" s="1449" t="s">
        <v>694</v>
      </c>
      <c r="D394" s="1525" t="s">
        <v>963</v>
      </c>
      <c r="E394" s="1526" t="s">
        <v>144</v>
      </c>
      <c r="F394" s="1526"/>
      <c r="G394" s="1527"/>
      <c r="H394" s="1528"/>
      <c r="I394" s="1529">
        <f>+I398+I397</f>
        <v>6</v>
      </c>
      <c r="J394" s="1529">
        <f>+J398+J397</f>
        <v>6</v>
      </c>
      <c r="K394" s="1530"/>
      <c r="L394" s="1530"/>
      <c r="M394" s="1531"/>
      <c r="N394" s="1532"/>
      <c r="O394" s="1532"/>
      <c r="P394" s="1532"/>
      <c r="Q394" s="1532"/>
      <c r="R394" s="1532"/>
      <c r="S394" s="1533"/>
      <c r="T394" s="317"/>
      <c r="U394" s="318"/>
      <c r="V394" s="1534"/>
      <c r="W394" s="320"/>
      <c r="X394" s="1535"/>
      <c r="Y394" s="1536"/>
      <c r="Z394" s="1535"/>
      <c r="AA394" s="1535"/>
      <c r="AB394" s="1535"/>
      <c r="AC394" s="1537"/>
      <c r="AD394" s="324"/>
      <c r="AE394" s="325"/>
      <c r="AF394" s="1536"/>
      <c r="AG394" s="1535"/>
      <c r="AH394" s="1535"/>
      <c r="AI394" s="1535"/>
      <c r="AJ394" s="1535"/>
      <c r="AK394" s="1535"/>
      <c r="AL394" s="1535"/>
      <c r="AM394" s="1535"/>
      <c r="AN394" s="1538"/>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row>
    <row r="395" spans="1:247" s="1375" customFormat="1" ht="49.5" customHeight="1" x14ac:dyDescent="0.25">
      <c r="A395" s="1539" t="s">
        <v>964</v>
      </c>
      <c r="B395" s="1539" t="s">
        <v>965</v>
      </c>
      <c r="C395" s="1540" t="s">
        <v>966</v>
      </c>
      <c r="D395" s="1541"/>
      <c r="E395" s="1542" t="s">
        <v>118</v>
      </c>
      <c r="F395" s="1540" t="s">
        <v>834</v>
      </c>
      <c r="G395" s="1541" t="s">
        <v>51</v>
      </c>
      <c r="H395" s="1543"/>
      <c r="I395" s="1541"/>
      <c r="J395" s="1541"/>
      <c r="K395" s="1363" t="s">
        <v>53</v>
      </c>
      <c r="L395" s="1363"/>
      <c r="M395" s="1544"/>
      <c r="N395" s="1357"/>
      <c r="O395" s="1357"/>
      <c r="P395" s="1357"/>
      <c r="Q395" s="1357"/>
      <c r="R395" s="1357"/>
      <c r="S395" s="1544"/>
      <c r="T395" s="1365"/>
      <c r="U395" s="1366"/>
      <c r="V395" s="1545"/>
      <c r="W395" s="1368"/>
      <c r="X395" s="1368"/>
      <c r="Y395" s="1368"/>
      <c r="Z395" s="1369"/>
      <c r="AA395" s="1368"/>
      <c r="AB395" s="1368"/>
      <c r="AC395" s="1546"/>
      <c r="AD395" s="1371"/>
      <c r="AE395" s="1372"/>
      <c r="AF395" s="1545"/>
      <c r="AG395" s="1368"/>
      <c r="AH395" s="1368"/>
      <c r="AI395" s="1368"/>
      <c r="AJ395" s="1369"/>
      <c r="AK395" s="1368"/>
      <c r="AL395" s="1368"/>
      <c r="AM395" s="1368"/>
      <c r="AN395" s="1373"/>
      <c r="AO395" s="1374"/>
      <c r="AP395" s="1374"/>
      <c r="AQ395" s="1374"/>
      <c r="AR395" s="1374"/>
      <c r="AS395" s="1374"/>
      <c r="AT395" s="1374"/>
      <c r="AU395" s="1374"/>
      <c r="AV395" s="1374"/>
      <c r="AW395" s="1374"/>
      <c r="AX395" s="1374"/>
      <c r="AY395" s="1374"/>
      <c r="AZ395" s="1374"/>
      <c r="BA395" s="1374"/>
      <c r="BB395" s="1374"/>
      <c r="BC395" s="1374"/>
      <c r="BD395" s="1374"/>
      <c r="BE395" s="1374"/>
      <c r="BF395" s="1374"/>
      <c r="BG395" s="1374"/>
      <c r="BH395" s="1374"/>
      <c r="BI395" s="1374"/>
      <c r="BJ395" s="1374"/>
      <c r="BK395" s="1374"/>
      <c r="BL395" s="1374"/>
      <c r="BM395" s="1374"/>
      <c r="BN395" s="1374"/>
      <c r="BO395" s="1374"/>
      <c r="BP395" s="1374"/>
      <c r="BQ395" s="1374"/>
      <c r="BR395" s="1374"/>
      <c r="BS395" s="1374"/>
      <c r="BT395" s="1374"/>
      <c r="BU395" s="1374"/>
      <c r="BV395" s="1374"/>
      <c r="BW395" s="1374"/>
      <c r="BX395" s="1374"/>
      <c r="BY395" s="1374"/>
      <c r="BZ395" s="1374"/>
      <c r="CA395" s="1374"/>
      <c r="CB395" s="1374"/>
      <c r="CC395" s="1374"/>
      <c r="CD395" s="1374"/>
      <c r="CE395" s="1374"/>
      <c r="CF395" s="1374"/>
      <c r="CG395" s="1374"/>
      <c r="CH395" s="1374"/>
      <c r="CI395" s="1374"/>
      <c r="CJ395" s="1374"/>
      <c r="CK395" s="1374"/>
      <c r="CL395" s="1374"/>
      <c r="CM395" s="1374"/>
      <c r="CN395" s="1374"/>
      <c r="CO395" s="1374"/>
      <c r="CP395" s="1374"/>
      <c r="CQ395" s="1374"/>
      <c r="CR395" s="1374"/>
      <c r="CS395" s="1374"/>
      <c r="CT395" s="1374"/>
      <c r="CU395" s="1374"/>
      <c r="CV395" s="1374"/>
      <c r="CW395" s="1374"/>
      <c r="CX395" s="1374"/>
      <c r="CY395" s="1374"/>
      <c r="CZ395" s="1374"/>
      <c r="DA395" s="1374"/>
      <c r="DB395" s="1374"/>
      <c r="DC395" s="1374"/>
      <c r="DD395" s="1374"/>
      <c r="DE395" s="1374"/>
      <c r="DF395" s="1374"/>
      <c r="DG395" s="1374"/>
      <c r="DH395" s="1374"/>
      <c r="DI395" s="1374"/>
      <c r="DJ395" s="1374"/>
      <c r="DK395" s="1374"/>
      <c r="DL395" s="1374"/>
      <c r="DM395" s="1374"/>
      <c r="DN395" s="1374"/>
      <c r="DO395" s="1374"/>
      <c r="DP395" s="1374"/>
      <c r="DQ395" s="1374"/>
      <c r="DR395" s="1374"/>
      <c r="DS395" s="1374"/>
      <c r="DT395" s="1374"/>
      <c r="DU395" s="1374"/>
      <c r="DV395" s="1374"/>
      <c r="DW395" s="1374"/>
      <c r="DX395" s="1374"/>
      <c r="DY395" s="1374"/>
      <c r="DZ395" s="1374"/>
      <c r="EA395" s="1374"/>
      <c r="EB395" s="1374"/>
      <c r="EC395" s="1374"/>
      <c r="ED395" s="1374"/>
      <c r="EE395" s="1374"/>
      <c r="EF395" s="1374"/>
      <c r="EG395" s="1374"/>
      <c r="EH395" s="1374"/>
      <c r="EI395" s="1374"/>
      <c r="EJ395" s="1374"/>
      <c r="EK395" s="1374"/>
      <c r="EL395" s="1374"/>
      <c r="EM395" s="1374"/>
      <c r="EN395" s="1374"/>
      <c r="EO395" s="1374"/>
      <c r="EP395" s="1374"/>
      <c r="EQ395" s="1374"/>
      <c r="ER395" s="1374"/>
      <c r="ES395" s="1374"/>
      <c r="ET395" s="1374"/>
      <c r="EU395" s="1374"/>
      <c r="EV395" s="1374"/>
      <c r="EW395" s="1374"/>
      <c r="EX395" s="1374"/>
      <c r="EY395" s="1374"/>
      <c r="EZ395" s="1374"/>
      <c r="FA395" s="1374"/>
      <c r="FB395" s="1374"/>
      <c r="FC395" s="1374"/>
      <c r="FD395" s="1374"/>
      <c r="FE395" s="1374"/>
      <c r="FF395" s="1374"/>
      <c r="FG395" s="1374"/>
      <c r="FH395" s="1374"/>
      <c r="FI395" s="1374"/>
      <c r="FJ395" s="1374"/>
      <c r="FK395" s="1374"/>
      <c r="FL395" s="1374"/>
      <c r="FM395" s="1374"/>
      <c r="FN395" s="1374"/>
      <c r="FO395" s="1374"/>
      <c r="FP395" s="1374"/>
      <c r="FQ395" s="1374"/>
      <c r="FR395" s="1374"/>
      <c r="FS395" s="1374"/>
      <c r="FT395" s="1374"/>
      <c r="FU395" s="1374"/>
      <c r="FV395" s="1374"/>
      <c r="FW395" s="1374"/>
      <c r="FX395" s="1374"/>
      <c r="FY395" s="1374"/>
      <c r="FZ395" s="1374"/>
      <c r="GA395" s="1374"/>
      <c r="GB395" s="1374"/>
      <c r="GC395" s="1374"/>
      <c r="GD395" s="1374"/>
      <c r="GE395" s="1374"/>
      <c r="GF395" s="1374"/>
      <c r="GG395" s="1374"/>
      <c r="GH395" s="1374"/>
      <c r="GI395" s="1374"/>
      <c r="GJ395" s="1374"/>
      <c r="GK395" s="1374"/>
      <c r="GL395" s="1374"/>
      <c r="GM395" s="1374"/>
      <c r="GN395" s="1374"/>
      <c r="GO395" s="1374"/>
      <c r="GP395" s="1374"/>
      <c r="GQ395" s="1374"/>
      <c r="GR395" s="1374"/>
      <c r="GS395" s="1374"/>
      <c r="GT395" s="1374"/>
      <c r="GU395" s="1374"/>
      <c r="GV395" s="1374"/>
      <c r="GW395" s="1374"/>
      <c r="GX395" s="1374"/>
      <c r="GY395" s="1374"/>
      <c r="GZ395" s="1374"/>
      <c r="HA395" s="1374"/>
      <c r="HB395" s="1374"/>
      <c r="HC395" s="1374"/>
      <c r="HD395" s="1374"/>
      <c r="HE395" s="1374"/>
      <c r="HF395" s="1374"/>
      <c r="HG395" s="1374"/>
      <c r="HH395" s="1374"/>
      <c r="HI395" s="1374"/>
      <c r="HJ395" s="1374"/>
      <c r="HK395" s="1374"/>
      <c r="HL395" s="1374"/>
      <c r="HM395" s="1374"/>
      <c r="HN395" s="1374"/>
      <c r="HO395" s="1374"/>
      <c r="HP395" s="1374"/>
      <c r="HQ395" s="1374"/>
      <c r="HR395" s="1374"/>
      <c r="HS395" s="1374"/>
      <c r="HT395" s="1374"/>
      <c r="HU395" s="1374"/>
      <c r="HV395" s="1374"/>
      <c r="HW395" s="1374"/>
      <c r="HX395" s="1374"/>
      <c r="HY395" s="1374"/>
      <c r="HZ395" s="1374"/>
      <c r="IA395" s="1374"/>
      <c r="IB395" s="1374"/>
      <c r="IC395" s="1374"/>
      <c r="ID395" s="1374"/>
      <c r="IE395" s="1374"/>
      <c r="IF395" s="1374"/>
      <c r="IG395" s="1374"/>
      <c r="IH395" s="1374"/>
      <c r="II395" s="1374"/>
      <c r="IJ395" s="1374"/>
      <c r="IK395" s="1374"/>
      <c r="IL395" s="1374"/>
      <c r="IM395" s="1374"/>
    </row>
    <row r="396" spans="1:247" ht="30.75" customHeight="1" x14ac:dyDescent="0.25">
      <c r="A396" s="1417" t="s">
        <v>967</v>
      </c>
      <c r="B396" s="1417" t="s">
        <v>968</v>
      </c>
      <c r="C396" s="1418" t="s">
        <v>969</v>
      </c>
      <c r="D396" s="1547"/>
      <c r="E396" s="1548" t="s">
        <v>118</v>
      </c>
      <c r="F396" s="1549" t="s">
        <v>702</v>
      </c>
      <c r="G396" s="1550"/>
      <c r="H396" s="1551"/>
      <c r="I396" s="1552"/>
      <c r="J396" s="1552"/>
      <c r="K396" s="1553"/>
      <c r="L396" s="1553"/>
      <c r="M396" s="1554"/>
      <c r="N396" s="211"/>
      <c r="O396" s="211"/>
      <c r="P396" s="211"/>
      <c r="Q396" s="211"/>
      <c r="R396" s="211"/>
      <c r="S396" s="1555"/>
      <c r="T396" s="213"/>
      <c r="U396" s="214"/>
      <c r="V396" s="1556"/>
      <c r="W396" s="211"/>
      <c r="X396" s="211"/>
      <c r="Y396" s="211"/>
      <c r="Z396" s="211"/>
      <c r="AA396" s="211"/>
      <c r="AB396" s="211"/>
      <c r="AC396" s="1555"/>
      <c r="AD396" s="213"/>
      <c r="AE396" s="214"/>
      <c r="AF396" s="1556"/>
      <c r="AG396" s="211"/>
      <c r="AH396" s="211"/>
      <c r="AI396" s="211"/>
      <c r="AJ396" s="211"/>
      <c r="AK396" s="211"/>
      <c r="AL396" s="211"/>
      <c r="AM396" s="211"/>
      <c r="AN396" s="211"/>
      <c r="HK396" s="2"/>
      <c r="HL396" s="2"/>
      <c r="HM396" s="2"/>
      <c r="HN396" s="2"/>
      <c r="HO396" s="2"/>
      <c r="HP396" s="2"/>
      <c r="HQ396" s="2"/>
      <c r="HR396" s="2"/>
      <c r="HS396" s="2"/>
    </row>
    <row r="397" spans="1:247" ht="74.25" customHeight="1" x14ac:dyDescent="0.25">
      <c r="A397" s="1557"/>
      <c r="B397" s="1427" t="s">
        <v>970</v>
      </c>
      <c r="C397" s="1524" t="s">
        <v>971</v>
      </c>
      <c r="D397" s="1558" t="s">
        <v>972</v>
      </c>
      <c r="E397" s="1559" t="s">
        <v>149</v>
      </c>
      <c r="F397" s="1560" t="s">
        <v>702</v>
      </c>
      <c r="G397" s="1559" t="s">
        <v>51</v>
      </c>
      <c r="H397" s="1561"/>
      <c r="I397" s="254">
        <v>3</v>
      </c>
      <c r="J397" s="1562">
        <v>3</v>
      </c>
      <c r="K397" s="592" t="s">
        <v>190</v>
      </c>
      <c r="L397" s="254">
        <v>11</v>
      </c>
      <c r="M397" s="1562"/>
      <c r="N397" s="255"/>
      <c r="O397" s="255"/>
      <c r="P397" s="754">
        <v>0</v>
      </c>
      <c r="Q397" s="754">
        <v>20</v>
      </c>
      <c r="R397" s="255"/>
      <c r="S397" s="1563"/>
      <c r="T397" s="231" t="s">
        <v>1229</v>
      </c>
      <c r="U397" s="232" t="s">
        <v>1254</v>
      </c>
      <c r="V397" s="1564">
        <v>1</v>
      </c>
      <c r="W397" s="331" t="s">
        <v>54</v>
      </c>
      <c r="X397" s="331" t="s">
        <v>55</v>
      </c>
      <c r="Y397" s="331" t="s">
        <v>82</v>
      </c>
      <c r="Z397" s="742">
        <v>1</v>
      </c>
      <c r="AA397" s="743" t="s">
        <v>57</v>
      </c>
      <c r="AB397" s="742" t="s">
        <v>55</v>
      </c>
      <c r="AC397" s="1565" t="s">
        <v>82</v>
      </c>
      <c r="AD397" s="231" t="s">
        <v>1235</v>
      </c>
      <c r="AE397" s="232" t="str">
        <f t="shared" ref="AE397" si="110">+AD397</f>
        <v>100% CT Dossier</v>
      </c>
      <c r="AF397" s="1564">
        <v>1</v>
      </c>
      <c r="AG397" s="1016" t="s">
        <v>57</v>
      </c>
      <c r="AH397" s="1016" t="s">
        <v>55</v>
      </c>
      <c r="AI397" s="234" t="s">
        <v>82</v>
      </c>
      <c r="AJ397" s="742">
        <v>1</v>
      </c>
      <c r="AK397" s="1017" t="s">
        <v>57</v>
      </c>
      <c r="AL397" s="1017" t="s">
        <v>55</v>
      </c>
      <c r="AM397" s="1017" t="s">
        <v>82</v>
      </c>
      <c r="AN397" s="258" t="s">
        <v>973</v>
      </c>
    </row>
    <row r="398" spans="1:247" ht="30.75" customHeight="1" x14ac:dyDescent="0.25">
      <c r="A398" s="1566" t="s">
        <v>974</v>
      </c>
      <c r="B398" s="1566" t="s">
        <v>975</v>
      </c>
      <c r="C398" s="1567" t="s">
        <v>976</v>
      </c>
      <c r="D398" s="1568" t="s">
        <v>977</v>
      </c>
      <c r="E398" s="1569" t="s">
        <v>978</v>
      </c>
      <c r="F398" s="1569" t="s">
        <v>702</v>
      </c>
      <c r="G398" s="1570"/>
      <c r="H398" s="1571" t="s">
        <v>469</v>
      </c>
      <c r="I398" s="1572">
        <v>3</v>
      </c>
      <c r="J398" s="1572">
        <v>3</v>
      </c>
      <c r="K398" s="1573"/>
      <c r="L398" s="1573"/>
      <c r="M398" s="1574"/>
      <c r="N398" s="1575"/>
      <c r="O398" s="1575"/>
      <c r="P398" s="1575"/>
      <c r="Q398" s="1575"/>
      <c r="R398" s="1575"/>
      <c r="S398" s="1576"/>
      <c r="T398" s="1577"/>
      <c r="U398" s="1578"/>
      <c r="V398" s="1579"/>
      <c r="W398" s="1575"/>
      <c r="X398" s="1575"/>
      <c r="Y398" s="1575"/>
      <c r="Z398" s="1575"/>
      <c r="AA398" s="1575"/>
      <c r="AB398" s="1575"/>
      <c r="AC398" s="1576"/>
      <c r="AD398" s="1577"/>
      <c r="AE398" s="1578"/>
      <c r="AF398" s="1579"/>
      <c r="AG398" s="1575"/>
      <c r="AH398" s="1575"/>
      <c r="AI398" s="1575"/>
      <c r="AJ398" s="1575"/>
      <c r="AK398" s="1575"/>
      <c r="AL398" s="1575"/>
      <c r="AM398" s="1575"/>
      <c r="AN398" s="1575"/>
      <c r="HK398" s="2"/>
      <c r="HL398" s="2"/>
      <c r="HM398" s="2"/>
      <c r="HN398" s="2"/>
      <c r="HO398" s="2"/>
      <c r="HP398" s="2"/>
      <c r="HQ398" s="2"/>
      <c r="HR398" s="2"/>
      <c r="HS398" s="2"/>
    </row>
    <row r="399" spans="1:247" ht="63" customHeight="1" x14ac:dyDescent="0.25">
      <c r="A399" s="1557"/>
      <c r="B399" s="1427" t="s">
        <v>979</v>
      </c>
      <c r="C399" s="1524" t="s">
        <v>980</v>
      </c>
      <c r="D399" s="1558" t="s">
        <v>981</v>
      </c>
      <c r="E399" s="1559" t="s">
        <v>149</v>
      </c>
      <c r="F399" s="1560" t="s">
        <v>702</v>
      </c>
      <c r="G399" s="1559" t="s">
        <v>51</v>
      </c>
      <c r="H399" s="1561"/>
      <c r="I399" s="254" t="s">
        <v>74</v>
      </c>
      <c r="J399" s="1562" t="s">
        <v>74</v>
      </c>
      <c r="K399" s="592" t="s">
        <v>125</v>
      </c>
      <c r="L399" s="254">
        <v>12</v>
      </c>
      <c r="M399" s="1562"/>
      <c r="N399" s="255"/>
      <c r="O399" s="255"/>
      <c r="P399" s="255">
        <v>18</v>
      </c>
      <c r="Q399" s="255"/>
      <c r="R399" s="255"/>
      <c r="S399" s="1563"/>
      <c r="T399" s="231" t="s">
        <v>1257</v>
      </c>
      <c r="U399" s="232" t="s">
        <v>1258</v>
      </c>
      <c r="V399" s="1564">
        <v>1</v>
      </c>
      <c r="W399" s="331" t="s">
        <v>54</v>
      </c>
      <c r="X399" s="331" t="s">
        <v>55</v>
      </c>
      <c r="Y399" s="331" t="s">
        <v>76</v>
      </c>
      <c r="Z399" s="742">
        <v>1</v>
      </c>
      <c r="AA399" s="743" t="s">
        <v>57</v>
      </c>
      <c r="AB399" s="742" t="s">
        <v>55</v>
      </c>
      <c r="AC399" s="1565" t="s">
        <v>76</v>
      </c>
      <c r="AD399" s="231" t="s">
        <v>1258</v>
      </c>
      <c r="AE399" s="232" t="str">
        <f t="shared" ref="AE399:AE401" si="111">+AD399</f>
        <v>100 % CT écrit 1h</v>
      </c>
      <c r="AF399" s="1564">
        <v>1</v>
      </c>
      <c r="AG399" s="1016" t="s">
        <v>57</v>
      </c>
      <c r="AH399" s="1016" t="s">
        <v>55</v>
      </c>
      <c r="AI399" s="234" t="s">
        <v>76</v>
      </c>
      <c r="AJ399" s="742">
        <v>1</v>
      </c>
      <c r="AK399" s="1017" t="s">
        <v>57</v>
      </c>
      <c r="AL399" s="1017" t="s">
        <v>55</v>
      </c>
      <c r="AM399" s="1017" t="s">
        <v>76</v>
      </c>
      <c r="AN399" s="258"/>
    </row>
    <row r="400" spans="1:247" ht="63" customHeight="1" x14ac:dyDescent="0.25">
      <c r="A400" s="1557"/>
      <c r="B400" s="1427" t="s">
        <v>982</v>
      </c>
      <c r="C400" s="1524" t="s">
        <v>983</v>
      </c>
      <c r="D400" s="1558" t="s">
        <v>984</v>
      </c>
      <c r="E400" s="1559" t="s">
        <v>149</v>
      </c>
      <c r="F400" s="1560" t="s">
        <v>702</v>
      </c>
      <c r="G400" s="1559" t="s">
        <v>51</v>
      </c>
      <c r="H400" s="1561"/>
      <c r="I400" s="254" t="s">
        <v>74</v>
      </c>
      <c r="J400" s="1562" t="s">
        <v>74</v>
      </c>
      <c r="K400" s="592" t="s">
        <v>752</v>
      </c>
      <c r="L400" s="254">
        <v>14</v>
      </c>
      <c r="M400" s="1562"/>
      <c r="N400" s="255"/>
      <c r="O400" s="255"/>
      <c r="P400" s="255">
        <v>18</v>
      </c>
      <c r="Q400" s="255"/>
      <c r="R400" s="255"/>
      <c r="S400" s="1563"/>
      <c r="T400" s="231" t="s">
        <v>1262</v>
      </c>
      <c r="U400" s="232" t="s">
        <v>1263</v>
      </c>
      <c r="V400" s="1564">
        <v>1</v>
      </c>
      <c r="W400" s="331" t="s">
        <v>54</v>
      </c>
      <c r="X400" s="331" t="s">
        <v>55</v>
      </c>
      <c r="Y400" s="331"/>
      <c r="Z400" s="742">
        <v>1</v>
      </c>
      <c r="AA400" s="743" t="s">
        <v>57</v>
      </c>
      <c r="AB400" s="742" t="s">
        <v>55</v>
      </c>
      <c r="AC400" s="1565" t="s">
        <v>76</v>
      </c>
      <c r="AD400" s="231" t="s">
        <v>1210</v>
      </c>
      <c r="AE400" s="232" t="str">
        <f t="shared" si="111"/>
        <v>100% CT DM mis en ligne sur Célène</v>
      </c>
      <c r="AF400" s="1564">
        <v>1</v>
      </c>
      <c r="AG400" s="1016" t="s">
        <v>57</v>
      </c>
      <c r="AH400" s="1016" t="s">
        <v>55</v>
      </c>
      <c r="AI400" s="234" t="s">
        <v>76</v>
      </c>
      <c r="AJ400" s="742">
        <v>1</v>
      </c>
      <c r="AK400" s="1017" t="s">
        <v>57</v>
      </c>
      <c r="AL400" s="1017" t="s">
        <v>55</v>
      </c>
      <c r="AM400" s="1017" t="s">
        <v>76</v>
      </c>
      <c r="AN400" s="258"/>
    </row>
    <row r="401" spans="1:247" ht="63" customHeight="1" x14ac:dyDescent="0.25">
      <c r="A401" s="1557"/>
      <c r="B401" s="1427" t="s">
        <v>985</v>
      </c>
      <c r="C401" s="1524" t="s">
        <v>986</v>
      </c>
      <c r="D401" s="1558" t="s">
        <v>987</v>
      </c>
      <c r="E401" s="1559" t="s">
        <v>149</v>
      </c>
      <c r="F401" s="1560" t="s">
        <v>702</v>
      </c>
      <c r="G401" s="1559" t="s">
        <v>51</v>
      </c>
      <c r="H401" s="1561"/>
      <c r="I401" s="254" t="s">
        <v>74</v>
      </c>
      <c r="J401" s="1562" t="s">
        <v>74</v>
      </c>
      <c r="K401" s="592" t="s">
        <v>457</v>
      </c>
      <c r="L401" s="254">
        <v>15</v>
      </c>
      <c r="M401" s="1562"/>
      <c r="N401" s="255"/>
      <c r="O401" s="255"/>
      <c r="P401" s="255">
        <v>18</v>
      </c>
      <c r="Q401" s="255"/>
      <c r="R401" s="255"/>
      <c r="S401" s="1563"/>
      <c r="T401" s="334" t="s">
        <v>1327</v>
      </c>
      <c r="U401" s="232" t="s">
        <v>1259</v>
      </c>
      <c r="V401" s="1564">
        <v>1</v>
      </c>
      <c r="W401" s="331" t="s">
        <v>54</v>
      </c>
      <c r="X401" s="331" t="s">
        <v>55</v>
      </c>
      <c r="Y401" s="2638" t="s">
        <v>1326</v>
      </c>
      <c r="Z401" s="742">
        <v>1</v>
      </c>
      <c r="AA401" s="743" t="s">
        <v>57</v>
      </c>
      <c r="AB401" s="742" t="s">
        <v>55</v>
      </c>
      <c r="AC401" s="1565" t="s">
        <v>56</v>
      </c>
      <c r="AD401" s="231" t="s">
        <v>1259</v>
      </c>
      <c r="AE401" s="232" t="str">
        <f t="shared" si="111"/>
        <v>100 % CT écrit à déposer sur CELENE 30 min</v>
      </c>
      <c r="AF401" s="1564">
        <v>1</v>
      </c>
      <c r="AG401" s="1016" t="s">
        <v>57</v>
      </c>
      <c r="AH401" s="1016" t="s">
        <v>55</v>
      </c>
      <c r="AI401" s="234" t="s">
        <v>56</v>
      </c>
      <c r="AJ401" s="742">
        <v>1</v>
      </c>
      <c r="AK401" s="1017" t="s">
        <v>57</v>
      </c>
      <c r="AL401" s="1017" t="s">
        <v>55</v>
      </c>
      <c r="AM401" s="1017" t="s">
        <v>56</v>
      </c>
      <c r="AN401" s="258"/>
    </row>
    <row r="402" spans="1:247" ht="30.75" customHeight="1" x14ac:dyDescent="0.25">
      <c r="A402" s="1429" t="s">
        <v>988</v>
      </c>
      <c r="B402" s="1429" t="s">
        <v>989</v>
      </c>
      <c r="C402" s="1449" t="s">
        <v>710</v>
      </c>
      <c r="D402" s="1580"/>
      <c r="E402" s="1581"/>
      <c r="F402" s="1581"/>
      <c r="G402" s="1582"/>
      <c r="H402" s="1583"/>
      <c r="I402" s="1584">
        <v>6</v>
      </c>
      <c r="J402" s="1584">
        <v>6</v>
      </c>
      <c r="K402" s="1585"/>
      <c r="L402" s="1585"/>
      <c r="M402" s="1586"/>
      <c r="N402" s="1587"/>
      <c r="O402" s="1587"/>
      <c r="P402" s="1587"/>
      <c r="Q402" s="1587"/>
      <c r="R402" s="1587"/>
      <c r="S402" s="1588"/>
      <c r="T402" s="317"/>
      <c r="U402" s="318"/>
      <c r="V402" s="1589"/>
      <c r="W402" s="320"/>
      <c r="X402" s="1590"/>
      <c r="Y402" s="1591"/>
      <c r="Z402" s="1590"/>
      <c r="AA402" s="1590"/>
      <c r="AB402" s="1590"/>
      <c r="AC402" s="1592"/>
      <c r="AD402" s="324"/>
      <c r="AE402" s="325"/>
      <c r="AF402" s="1591"/>
      <c r="AG402" s="1590"/>
      <c r="AH402" s="1590"/>
      <c r="AI402" s="1590"/>
      <c r="AJ402" s="1590"/>
      <c r="AK402" s="1590"/>
      <c r="AL402" s="1590"/>
      <c r="AM402" s="1590"/>
      <c r="AN402" s="1593"/>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row>
    <row r="403" spans="1:247" s="1375" customFormat="1" ht="49.5" customHeight="1" x14ac:dyDescent="0.25">
      <c r="A403" s="1594" t="s">
        <v>990</v>
      </c>
      <c r="B403" s="1594" t="s">
        <v>991</v>
      </c>
      <c r="C403" s="1595" t="s">
        <v>992</v>
      </c>
      <c r="D403" s="1596"/>
      <c r="E403" s="1597" t="s">
        <v>118</v>
      </c>
      <c r="F403" s="1595" t="s">
        <v>834</v>
      </c>
      <c r="G403" s="1596" t="s">
        <v>51</v>
      </c>
      <c r="H403" s="1598"/>
      <c r="I403" s="1596"/>
      <c r="J403" s="1596"/>
      <c r="K403" s="1363" t="s">
        <v>53</v>
      </c>
      <c r="L403" s="1363"/>
      <c r="M403" s="1599"/>
      <c r="N403" s="1357"/>
      <c r="O403" s="1357"/>
      <c r="P403" s="1357"/>
      <c r="Q403" s="1357"/>
      <c r="R403" s="1357"/>
      <c r="S403" s="1599"/>
      <c r="T403" s="1365"/>
      <c r="U403" s="1366"/>
      <c r="V403" s="1600"/>
      <c r="W403" s="1368"/>
      <c r="X403" s="1368"/>
      <c r="Y403" s="1368"/>
      <c r="Z403" s="1369"/>
      <c r="AA403" s="1368"/>
      <c r="AB403" s="1368"/>
      <c r="AC403" s="1601"/>
      <c r="AD403" s="1371"/>
      <c r="AE403" s="1372"/>
      <c r="AF403" s="1600"/>
      <c r="AG403" s="1368"/>
      <c r="AH403" s="1368"/>
      <c r="AI403" s="1368"/>
      <c r="AJ403" s="1369"/>
      <c r="AK403" s="1368"/>
      <c r="AL403" s="1368"/>
      <c r="AM403" s="1368"/>
      <c r="AN403" s="1373"/>
      <c r="AO403" s="1374"/>
      <c r="AP403" s="1374"/>
      <c r="AQ403" s="1374"/>
      <c r="AR403" s="1374"/>
      <c r="AS403" s="1374"/>
      <c r="AT403" s="1374"/>
      <c r="AU403" s="1374"/>
      <c r="AV403" s="1374"/>
      <c r="AW403" s="1374"/>
      <c r="AX403" s="1374"/>
      <c r="AY403" s="1374"/>
      <c r="AZ403" s="1374"/>
      <c r="BA403" s="1374"/>
      <c r="BB403" s="1374"/>
      <c r="BC403" s="1374"/>
      <c r="BD403" s="1374"/>
      <c r="BE403" s="1374"/>
      <c r="BF403" s="1374"/>
      <c r="BG403" s="1374"/>
      <c r="BH403" s="1374"/>
      <c r="BI403" s="1374"/>
      <c r="BJ403" s="1374"/>
      <c r="BK403" s="1374"/>
      <c r="BL403" s="1374"/>
      <c r="BM403" s="1374"/>
      <c r="BN403" s="1374"/>
      <c r="BO403" s="1374"/>
      <c r="BP403" s="1374"/>
      <c r="BQ403" s="1374"/>
      <c r="BR403" s="1374"/>
      <c r="BS403" s="1374"/>
      <c r="BT403" s="1374"/>
      <c r="BU403" s="1374"/>
      <c r="BV403" s="1374"/>
      <c r="BW403" s="1374"/>
      <c r="BX403" s="1374"/>
      <c r="BY403" s="1374"/>
      <c r="BZ403" s="1374"/>
      <c r="CA403" s="1374"/>
      <c r="CB403" s="1374"/>
      <c r="CC403" s="1374"/>
      <c r="CD403" s="1374"/>
      <c r="CE403" s="1374"/>
      <c r="CF403" s="1374"/>
      <c r="CG403" s="1374"/>
      <c r="CH403" s="1374"/>
      <c r="CI403" s="1374"/>
      <c r="CJ403" s="1374"/>
      <c r="CK403" s="1374"/>
      <c r="CL403" s="1374"/>
      <c r="CM403" s="1374"/>
      <c r="CN403" s="1374"/>
      <c r="CO403" s="1374"/>
      <c r="CP403" s="1374"/>
      <c r="CQ403" s="1374"/>
      <c r="CR403" s="1374"/>
      <c r="CS403" s="1374"/>
      <c r="CT403" s="1374"/>
      <c r="CU403" s="1374"/>
      <c r="CV403" s="1374"/>
      <c r="CW403" s="1374"/>
      <c r="CX403" s="1374"/>
      <c r="CY403" s="1374"/>
      <c r="CZ403" s="1374"/>
      <c r="DA403" s="1374"/>
      <c r="DB403" s="1374"/>
      <c r="DC403" s="1374"/>
      <c r="DD403" s="1374"/>
      <c r="DE403" s="1374"/>
      <c r="DF403" s="1374"/>
      <c r="DG403" s="1374"/>
      <c r="DH403" s="1374"/>
      <c r="DI403" s="1374"/>
      <c r="DJ403" s="1374"/>
      <c r="DK403" s="1374"/>
      <c r="DL403" s="1374"/>
      <c r="DM403" s="1374"/>
      <c r="DN403" s="1374"/>
      <c r="DO403" s="1374"/>
      <c r="DP403" s="1374"/>
      <c r="DQ403" s="1374"/>
      <c r="DR403" s="1374"/>
      <c r="DS403" s="1374"/>
      <c r="DT403" s="1374"/>
      <c r="DU403" s="1374"/>
      <c r="DV403" s="1374"/>
      <c r="DW403" s="1374"/>
      <c r="DX403" s="1374"/>
      <c r="DY403" s="1374"/>
      <c r="DZ403" s="1374"/>
      <c r="EA403" s="1374"/>
      <c r="EB403" s="1374"/>
      <c r="EC403" s="1374"/>
      <c r="ED403" s="1374"/>
      <c r="EE403" s="1374"/>
      <c r="EF403" s="1374"/>
      <c r="EG403" s="1374"/>
      <c r="EH403" s="1374"/>
      <c r="EI403" s="1374"/>
      <c r="EJ403" s="1374"/>
      <c r="EK403" s="1374"/>
      <c r="EL403" s="1374"/>
      <c r="EM403" s="1374"/>
      <c r="EN403" s="1374"/>
      <c r="EO403" s="1374"/>
      <c r="EP403" s="1374"/>
      <c r="EQ403" s="1374"/>
      <c r="ER403" s="1374"/>
      <c r="ES403" s="1374"/>
      <c r="ET403" s="1374"/>
      <c r="EU403" s="1374"/>
      <c r="EV403" s="1374"/>
      <c r="EW403" s="1374"/>
      <c r="EX403" s="1374"/>
      <c r="EY403" s="1374"/>
      <c r="EZ403" s="1374"/>
      <c r="FA403" s="1374"/>
      <c r="FB403" s="1374"/>
      <c r="FC403" s="1374"/>
      <c r="FD403" s="1374"/>
      <c r="FE403" s="1374"/>
      <c r="FF403" s="1374"/>
      <c r="FG403" s="1374"/>
      <c r="FH403" s="1374"/>
      <c r="FI403" s="1374"/>
      <c r="FJ403" s="1374"/>
      <c r="FK403" s="1374"/>
      <c r="FL403" s="1374"/>
      <c r="FM403" s="1374"/>
      <c r="FN403" s="1374"/>
      <c r="FO403" s="1374"/>
      <c r="FP403" s="1374"/>
      <c r="FQ403" s="1374"/>
      <c r="FR403" s="1374"/>
      <c r="FS403" s="1374"/>
      <c r="FT403" s="1374"/>
      <c r="FU403" s="1374"/>
      <c r="FV403" s="1374"/>
      <c r="FW403" s="1374"/>
      <c r="FX403" s="1374"/>
      <c r="FY403" s="1374"/>
      <c r="FZ403" s="1374"/>
      <c r="GA403" s="1374"/>
      <c r="GB403" s="1374"/>
      <c r="GC403" s="1374"/>
      <c r="GD403" s="1374"/>
      <c r="GE403" s="1374"/>
      <c r="GF403" s="1374"/>
      <c r="GG403" s="1374"/>
      <c r="GH403" s="1374"/>
      <c r="GI403" s="1374"/>
      <c r="GJ403" s="1374"/>
      <c r="GK403" s="1374"/>
      <c r="GL403" s="1374"/>
      <c r="GM403" s="1374"/>
      <c r="GN403" s="1374"/>
      <c r="GO403" s="1374"/>
      <c r="GP403" s="1374"/>
      <c r="GQ403" s="1374"/>
      <c r="GR403" s="1374"/>
      <c r="GS403" s="1374"/>
      <c r="GT403" s="1374"/>
      <c r="GU403" s="1374"/>
      <c r="GV403" s="1374"/>
      <c r="GW403" s="1374"/>
      <c r="GX403" s="1374"/>
      <c r="GY403" s="1374"/>
      <c r="GZ403" s="1374"/>
      <c r="HA403" s="1374"/>
      <c r="HB403" s="1374"/>
      <c r="HC403" s="1374"/>
      <c r="HD403" s="1374"/>
      <c r="HE403" s="1374"/>
      <c r="HF403" s="1374"/>
      <c r="HG403" s="1374"/>
      <c r="HH403" s="1374"/>
      <c r="HI403" s="1374"/>
      <c r="HJ403" s="1374"/>
      <c r="HK403" s="1374"/>
      <c r="HL403" s="1374"/>
      <c r="HM403" s="1374"/>
      <c r="HN403" s="1374"/>
      <c r="HO403" s="1374"/>
      <c r="HP403" s="1374"/>
      <c r="HQ403" s="1374"/>
      <c r="HR403" s="1374"/>
      <c r="HS403" s="1374"/>
      <c r="HT403" s="1374"/>
      <c r="HU403" s="1374"/>
      <c r="HV403" s="1374"/>
      <c r="HW403" s="1374"/>
      <c r="HX403" s="1374"/>
      <c r="HY403" s="1374"/>
      <c r="HZ403" s="1374"/>
      <c r="IA403" s="1374"/>
      <c r="IB403" s="1374"/>
      <c r="IC403" s="1374"/>
      <c r="ID403" s="1374"/>
      <c r="IE403" s="1374"/>
      <c r="IF403" s="1374"/>
      <c r="IG403" s="1374"/>
      <c r="IH403" s="1374"/>
      <c r="II403" s="1374"/>
      <c r="IJ403" s="1374"/>
      <c r="IK403" s="1374"/>
      <c r="IL403" s="1374"/>
      <c r="IM403" s="1374"/>
    </row>
    <row r="404" spans="1:247" ht="25.5" x14ac:dyDescent="0.25">
      <c r="A404" s="1417" t="s">
        <v>993</v>
      </c>
      <c r="B404" s="1417" t="s">
        <v>994</v>
      </c>
      <c r="C404" s="1418" t="s">
        <v>995</v>
      </c>
      <c r="D404" s="1602"/>
      <c r="E404" s="1603" t="s">
        <v>118</v>
      </c>
      <c r="F404" s="1603" t="s">
        <v>996</v>
      </c>
      <c r="G404" s="1604"/>
      <c r="H404" s="1605"/>
      <c r="I404" s="1606"/>
      <c r="J404" s="1606"/>
      <c r="K404" s="1607"/>
      <c r="L404" s="1607"/>
      <c r="M404" s="1608"/>
      <c r="N404" s="211"/>
      <c r="O404" s="211"/>
      <c r="P404" s="211"/>
      <c r="Q404" s="211"/>
      <c r="R404" s="211"/>
      <c r="S404" s="1609"/>
      <c r="T404" s="213"/>
      <c r="U404" s="214"/>
      <c r="V404" s="1610"/>
      <c r="W404" s="211"/>
      <c r="X404" s="211"/>
      <c r="Y404" s="211"/>
      <c r="Z404" s="211"/>
      <c r="AA404" s="211"/>
      <c r="AB404" s="211"/>
      <c r="AC404" s="1609"/>
      <c r="AD404" s="213"/>
      <c r="AE404" s="214"/>
      <c r="AF404" s="1610"/>
      <c r="AG404" s="211"/>
      <c r="AH404" s="211"/>
      <c r="AI404" s="211"/>
      <c r="AJ404" s="211"/>
      <c r="AK404" s="211"/>
      <c r="AL404" s="211"/>
      <c r="AM404" s="211"/>
      <c r="AN404" s="211"/>
      <c r="HK404" s="2"/>
      <c r="HL404" s="2"/>
      <c r="HM404" s="2"/>
      <c r="HN404" s="2"/>
      <c r="HO404" s="2"/>
      <c r="HP404" s="2"/>
      <c r="HQ404" s="2"/>
      <c r="HR404" s="2"/>
      <c r="HS404" s="2"/>
    </row>
    <row r="405" spans="1:247" s="1625" customFormat="1" ht="28.5" customHeight="1" x14ac:dyDescent="0.25">
      <c r="A405" s="1611" t="s">
        <v>997</v>
      </c>
      <c r="B405" s="1611" t="s">
        <v>998</v>
      </c>
      <c r="C405" s="1612" t="s">
        <v>999</v>
      </c>
      <c r="D405" s="1613"/>
      <c r="E405" s="1614" t="s">
        <v>978</v>
      </c>
      <c r="F405" s="1614" t="s">
        <v>716</v>
      </c>
      <c r="G405" s="1614"/>
      <c r="H405" s="1615"/>
      <c r="I405" s="1614"/>
      <c r="J405" s="1614"/>
      <c r="K405" s="1616"/>
      <c r="L405" s="1616"/>
      <c r="M405" s="1617"/>
      <c r="N405" s="1618"/>
      <c r="O405" s="1618"/>
      <c r="P405" s="1619"/>
      <c r="Q405" s="1619"/>
      <c r="R405" s="1619"/>
      <c r="S405" s="1617"/>
      <c r="T405" s="1620"/>
      <c r="U405" s="1621"/>
      <c r="V405" s="1622"/>
      <c r="W405" s="1622"/>
      <c r="X405" s="1622"/>
      <c r="Y405" s="1622"/>
      <c r="Z405" s="1622"/>
      <c r="AA405" s="1622"/>
      <c r="AB405" s="1622"/>
      <c r="AC405" s="1623"/>
      <c r="AD405" s="1620"/>
      <c r="AE405" s="1621"/>
      <c r="AF405" s="1622"/>
      <c r="AG405" s="1622"/>
      <c r="AH405" s="1622"/>
      <c r="AI405" s="1622"/>
      <c r="AJ405" s="1622"/>
      <c r="AK405" s="1622"/>
      <c r="AL405" s="1622"/>
      <c r="AM405" s="1622"/>
      <c r="AN405" s="1622"/>
      <c r="AO405" s="1624"/>
      <c r="AP405" s="1624"/>
      <c r="AQ405" s="1624"/>
      <c r="AR405" s="1624"/>
      <c r="AS405" s="1624"/>
      <c r="AT405" s="1624"/>
      <c r="AU405" s="1624"/>
      <c r="AV405" s="1624"/>
      <c r="AW405" s="1624"/>
      <c r="AX405" s="1624"/>
      <c r="AY405" s="1624"/>
      <c r="AZ405" s="1624"/>
      <c r="BA405" s="1624"/>
      <c r="BB405" s="1624"/>
      <c r="BC405" s="1624"/>
      <c r="BD405" s="1624"/>
      <c r="BE405" s="1624"/>
      <c r="BF405" s="1624"/>
      <c r="BG405" s="1624"/>
      <c r="BH405" s="1624"/>
      <c r="BI405" s="1624"/>
      <c r="BJ405" s="1624"/>
      <c r="BK405" s="1624"/>
      <c r="BL405" s="1624"/>
      <c r="BM405" s="1624"/>
      <c r="BN405" s="1624"/>
      <c r="BO405" s="1624"/>
      <c r="BP405" s="1624"/>
      <c r="BQ405" s="1624"/>
      <c r="BR405" s="1624"/>
      <c r="BS405" s="1624"/>
      <c r="BT405" s="1624"/>
      <c r="BU405" s="1624"/>
      <c r="BV405" s="1624"/>
      <c r="BW405" s="1624"/>
      <c r="BX405" s="1624"/>
      <c r="BY405" s="1624"/>
      <c r="BZ405" s="1624"/>
      <c r="CA405" s="1624"/>
      <c r="CB405" s="1624"/>
      <c r="CC405" s="1624"/>
      <c r="CD405" s="1624"/>
      <c r="CE405" s="1624"/>
      <c r="CF405" s="1624"/>
      <c r="CG405" s="1624"/>
      <c r="CH405" s="1624"/>
      <c r="CI405" s="1624"/>
      <c r="CJ405" s="1624"/>
      <c r="CK405" s="1624"/>
      <c r="CL405" s="1624"/>
      <c r="CM405" s="1624"/>
      <c r="CN405" s="1624"/>
      <c r="CO405" s="1624"/>
      <c r="CP405" s="1624"/>
      <c r="CQ405" s="1624"/>
      <c r="CR405" s="1624"/>
      <c r="CS405" s="1624"/>
      <c r="CT405" s="1624"/>
      <c r="CU405" s="1624"/>
      <c r="CV405" s="1624"/>
      <c r="CW405" s="1624"/>
      <c r="CX405" s="1624"/>
      <c r="CY405" s="1624"/>
      <c r="CZ405" s="1624"/>
      <c r="DA405" s="1624"/>
      <c r="DB405" s="1624"/>
      <c r="DC405" s="1624"/>
      <c r="DD405" s="1624"/>
      <c r="DE405" s="1624"/>
      <c r="DF405" s="1624"/>
      <c r="DG405" s="1624"/>
      <c r="DH405" s="1624"/>
      <c r="DI405" s="1624"/>
      <c r="DJ405" s="1624"/>
      <c r="DK405" s="1624"/>
      <c r="DL405" s="1624"/>
      <c r="DM405" s="1624"/>
      <c r="DN405" s="1624"/>
      <c r="DO405" s="1624"/>
      <c r="DP405" s="1624"/>
      <c r="DQ405" s="1624"/>
      <c r="DR405" s="1624"/>
      <c r="DS405" s="1624"/>
      <c r="DT405" s="1624"/>
      <c r="DU405" s="1624"/>
      <c r="DV405" s="1624"/>
      <c r="DW405" s="1624"/>
      <c r="DX405" s="1624"/>
      <c r="DY405" s="1624"/>
      <c r="DZ405" s="1624"/>
      <c r="EA405" s="1624"/>
      <c r="EB405" s="1624"/>
      <c r="EC405" s="1624"/>
      <c r="ED405" s="1624"/>
      <c r="EE405" s="1624"/>
      <c r="EF405" s="1624"/>
      <c r="EG405" s="1624"/>
      <c r="EH405" s="1624"/>
      <c r="EI405" s="1624"/>
      <c r="EJ405" s="1624"/>
      <c r="EK405" s="1624"/>
      <c r="EL405" s="1624"/>
      <c r="EM405" s="1624"/>
      <c r="EN405" s="1624"/>
      <c r="EO405" s="1624"/>
      <c r="EP405" s="1624"/>
      <c r="EQ405" s="1624"/>
      <c r="ER405" s="1624"/>
      <c r="ES405" s="1624"/>
      <c r="ET405" s="1624"/>
      <c r="EU405" s="1624"/>
      <c r="EV405" s="1624"/>
      <c r="EW405" s="1624"/>
      <c r="EX405" s="1624"/>
      <c r="EY405" s="1624"/>
      <c r="EZ405" s="1624"/>
      <c r="FA405" s="1624"/>
      <c r="FB405" s="1624"/>
      <c r="FC405" s="1624"/>
      <c r="FD405" s="1624"/>
      <c r="FE405" s="1624"/>
      <c r="FF405" s="1624"/>
      <c r="FG405" s="1624"/>
      <c r="FH405" s="1624"/>
      <c r="FI405" s="1624"/>
      <c r="FJ405" s="1624"/>
      <c r="FK405" s="1624"/>
      <c r="FL405" s="1624"/>
      <c r="FM405" s="1624"/>
      <c r="FN405" s="1624"/>
      <c r="FO405" s="1624"/>
      <c r="FP405" s="1624"/>
      <c r="FQ405" s="1624"/>
      <c r="FR405" s="1624"/>
      <c r="FS405" s="1624"/>
      <c r="FT405" s="1624"/>
      <c r="FU405" s="1624"/>
      <c r="FV405" s="1624"/>
      <c r="FW405" s="1624"/>
      <c r="FX405" s="1624"/>
      <c r="FY405" s="1624"/>
      <c r="FZ405" s="1624"/>
      <c r="GA405" s="1624"/>
      <c r="GB405" s="1624"/>
      <c r="GC405" s="1624"/>
      <c r="GD405" s="1624"/>
      <c r="GE405" s="1624"/>
      <c r="GF405" s="1624"/>
      <c r="GG405" s="1624"/>
      <c r="GH405" s="1624"/>
      <c r="GI405" s="1624"/>
      <c r="GJ405" s="1624"/>
      <c r="GK405" s="1624"/>
      <c r="GL405" s="1624"/>
      <c r="GM405" s="1624"/>
      <c r="GN405" s="1624"/>
      <c r="GO405" s="1624"/>
      <c r="GP405" s="1624"/>
      <c r="GQ405" s="1624"/>
      <c r="GR405" s="1624"/>
      <c r="GS405" s="1624"/>
      <c r="GT405" s="1624"/>
      <c r="GU405" s="1624"/>
      <c r="GV405" s="1624"/>
      <c r="GW405" s="1624"/>
      <c r="GX405" s="1624"/>
      <c r="GY405" s="1624"/>
      <c r="GZ405" s="1624"/>
      <c r="HA405" s="1624"/>
      <c r="HB405" s="1624"/>
      <c r="HC405" s="1624"/>
      <c r="HD405" s="1624"/>
      <c r="HE405" s="1624"/>
      <c r="HF405" s="1624"/>
      <c r="HG405" s="1624"/>
      <c r="HH405" s="1624"/>
      <c r="HI405" s="1624"/>
      <c r="HJ405" s="1624"/>
    </row>
    <row r="406" spans="1:247" ht="123" customHeight="1" x14ac:dyDescent="0.25">
      <c r="A406" s="1626"/>
      <c r="B406" s="1427" t="s">
        <v>1000</v>
      </c>
      <c r="C406" s="1524" t="s">
        <v>1001</v>
      </c>
      <c r="D406" s="1627"/>
      <c r="E406" s="1628" t="s">
        <v>149</v>
      </c>
      <c r="F406" s="1629" t="s">
        <v>716</v>
      </c>
      <c r="G406" s="1628" t="s">
        <v>51</v>
      </c>
      <c r="H406" s="1630"/>
      <c r="I406" s="254" t="s">
        <v>74</v>
      </c>
      <c r="J406" s="1631" t="s">
        <v>74</v>
      </c>
      <c r="K406" s="1397" t="s">
        <v>603</v>
      </c>
      <c r="L406" s="254" t="s">
        <v>110</v>
      </c>
      <c r="M406" s="1631"/>
      <c r="N406" s="255"/>
      <c r="O406" s="255"/>
      <c r="P406" s="754">
        <v>0</v>
      </c>
      <c r="Q406" s="754">
        <v>15</v>
      </c>
      <c r="R406" s="255"/>
      <c r="S406" s="1632"/>
      <c r="T406" s="231" t="s">
        <v>1229</v>
      </c>
      <c r="U406" s="232" t="s">
        <v>1235</v>
      </c>
      <c r="V406" s="1633">
        <v>1</v>
      </c>
      <c r="W406" s="331" t="s">
        <v>54</v>
      </c>
      <c r="X406" s="331" t="s">
        <v>140</v>
      </c>
      <c r="Y406" s="331" t="s">
        <v>876</v>
      </c>
      <c r="Z406" s="742">
        <v>1</v>
      </c>
      <c r="AA406" s="743" t="s">
        <v>57</v>
      </c>
      <c r="AB406" s="742" t="s">
        <v>55</v>
      </c>
      <c r="AC406" s="1634" t="s">
        <v>76</v>
      </c>
      <c r="AD406" s="231" t="s">
        <v>1235</v>
      </c>
      <c r="AE406" s="232" t="str">
        <f t="shared" ref="AE406:AE407" si="112">+AD406</f>
        <v>100% CT Dossier</v>
      </c>
      <c r="AF406" s="1633">
        <v>1</v>
      </c>
      <c r="AG406" s="1016" t="s">
        <v>57</v>
      </c>
      <c r="AH406" s="1016" t="s">
        <v>55</v>
      </c>
      <c r="AI406" s="234" t="s">
        <v>76</v>
      </c>
      <c r="AJ406" s="742">
        <v>1</v>
      </c>
      <c r="AK406" s="1017" t="s">
        <v>57</v>
      </c>
      <c r="AL406" s="1017" t="s">
        <v>55</v>
      </c>
      <c r="AM406" s="1017" t="s">
        <v>76</v>
      </c>
      <c r="AN406" s="258"/>
    </row>
    <row r="407" spans="1:247" ht="86.25" customHeight="1" x14ac:dyDescent="0.25">
      <c r="A407" s="1626"/>
      <c r="B407" s="1427" t="s">
        <v>1002</v>
      </c>
      <c r="C407" s="1524" t="s">
        <v>1003</v>
      </c>
      <c r="D407" s="1627"/>
      <c r="E407" s="1628" t="s">
        <v>149</v>
      </c>
      <c r="F407" s="1629" t="s">
        <v>716</v>
      </c>
      <c r="G407" s="1628" t="s">
        <v>51</v>
      </c>
      <c r="H407" s="1630"/>
      <c r="I407" s="254" t="s">
        <v>74</v>
      </c>
      <c r="J407" s="1631" t="s">
        <v>74</v>
      </c>
      <c r="K407" s="592" t="s">
        <v>661</v>
      </c>
      <c r="L407" s="254" t="s">
        <v>110</v>
      </c>
      <c r="M407" s="1631"/>
      <c r="N407" s="255"/>
      <c r="O407" s="255"/>
      <c r="P407" s="754">
        <v>0</v>
      </c>
      <c r="Q407" s="754">
        <v>15</v>
      </c>
      <c r="R407" s="255"/>
      <c r="S407" s="1632"/>
      <c r="T407" s="231" t="s">
        <v>1229</v>
      </c>
      <c r="U407" s="232" t="s">
        <v>1255</v>
      </c>
      <c r="V407" s="1633">
        <v>1</v>
      </c>
      <c r="W407" s="331" t="s">
        <v>54</v>
      </c>
      <c r="X407" s="331" t="s">
        <v>140</v>
      </c>
      <c r="Y407" s="331" t="s">
        <v>876</v>
      </c>
      <c r="Z407" s="742">
        <v>1</v>
      </c>
      <c r="AA407" s="743" t="s">
        <v>57</v>
      </c>
      <c r="AB407" s="742" t="s">
        <v>55</v>
      </c>
      <c r="AC407" s="1634" t="s">
        <v>76</v>
      </c>
      <c r="AD407" s="231" t="s">
        <v>1255</v>
      </c>
      <c r="AE407" s="232" t="str">
        <f t="shared" si="112"/>
        <v>100% CT 2crit 1h30 Célène</v>
      </c>
      <c r="AF407" s="1633">
        <v>1</v>
      </c>
      <c r="AG407" s="1016" t="s">
        <v>57</v>
      </c>
      <c r="AH407" s="1016" t="s">
        <v>55</v>
      </c>
      <c r="AI407" s="234" t="s">
        <v>76</v>
      </c>
      <c r="AJ407" s="742">
        <v>1</v>
      </c>
      <c r="AK407" s="1017" t="s">
        <v>57</v>
      </c>
      <c r="AL407" s="1017" t="s">
        <v>55</v>
      </c>
      <c r="AM407" s="1017" t="s">
        <v>76</v>
      </c>
      <c r="AN407" s="258"/>
    </row>
    <row r="408" spans="1:247" s="1625" customFormat="1" ht="40.5" customHeight="1" x14ac:dyDescent="0.25">
      <c r="A408" s="1611" t="s">
        <v>1004</v>
      </c>
      <c r="B408" s="1611" t="s">
        <v>1005</v>
      </c>
      <c r="C408" s="1612" t="s">
        <v>1006</v>
      </c>
      <c r="D408" s="1613"/>
      <c r="E408" s="1614" t="s">
        <v>978</v>
      </c>
      <c r="F408" s="1635" t="s">
        <v>716</v>
      </c>
      <c r="G408" s="1614"/>
      <c r="H408" s="1615"/>
      <c r="I408" s="1614"/>
      <c r="J408" s="1614"/>
      <c r="K408" s="1616"/>
      <c r="L408" s="1616"/>
      <c r="M408" s="1623"/>
      <c r="N408" s="1618"/>
      <c r="O408" s="1618"/>
      <c r="P408" s="1619"/>
      <c r="Q408" s="1619"/>
      <c r="R408" s="1619"/>
      <c r="S408" s="1617"/>
      <c r="T408" s="1620"/>
      <c r="U408" s="1621"/>
      <c r="V408" s="1622"/>
      <c r="W408" s="1622"/>
      <c r="X408" s="1622"/>
      <c r="Y408" s="1622"/>
      <c r="Z408" s="1622"/>
      <c r="AA408" s="1622"/>
      <c r="AB408" s="1622"/>
      <c r="AC408" s="1623"/>
      <c r="AD408" s="1620"/>
      <c r="AE408" s="1621"/>
      <c r="AF408" s="1622"/>
      <c r="AG408" s="1622"/>
      <c r="AH408" s="1622"/>
      <c r="AI408" s="1622"/>
      <c r="AJ408" s="1622"/>
      <c r="AK408" s="1622"/>
      <c r="AL408" s="1622"/>
      <c r="AM408" s="1622"/>
      <c r="AN408" s="1622"/>
      <c r="AO408" s="1624"/>
      <c r="AP408" s="1624"/>
      <c r="AQ408" s="1624"/>
      <c r="AR408" s="1624"/>
      <c r="AS408" s="1624"/>
      <c r="AT408" s="1624"/>
      <c r="AU408" s="1624"/>
      <c r="AV408" s="1624"/>
      <c r="AW408" s="1624"/>
      <c r="AX408" s="1624"/>
      <c r="AY408" s="1624"/>
      <c r="AZ408" s="1624"/>
      <c r="BA408" s="1624"/>
      <c r="BB408" s="1624"/>
      <c r="BC408" s="1624"/>
      <c r="BD408" s="1624"/>
      <c r="BE408" s="1624"/>
      <c r="BF408" s="1624"/>
      <c r="BG408" s="1624"/>
      <c r="BH408" s="1624"/>
      <c r="BI408" s="1624"/>
      <c r="BJ408" s="1624"/>
      <c r="BK408" s="1624"/>
      <c r="BL408" s="1624"/>
      <c r="BM408" s="1624"/>
      <c r="BN408" s="1624"/>
      <c r="BO408" s="1624"/>
      <c r="BP408" s="1624"/>
      <c r="BQ408" s="1624"/>
      <c r="BR408" s="1624"/>
      <c r="BS408" s="1624"/>
      <c r="BT408" s="1624"/>
      <c r="BU408" s="1624"/>
      <c r="BV408" s="1624"/>
      <c r="BW408" s="1624"/>
      <c r="BX408" s="1624"/>
      <c r="BY408" s="1624"/>
      <c r="BZ408" s="1624"/>
      <c r="CA408" s="1624"/>
      <c r="CB408" s="1624"/>
      <c r="CC408" s="1624"/>
      <c r="CD408" s="1624"/>
      <c r="CE408" s="1624"/>
      <c r="CF408" s="1624"/>
      <c r="CG408" s="1624"/>
      <c r="CH408" s="1624"/>
      <c r="CI408" s="1624"/>
      <c r="CJ408" s="1624"/>
      <c r="CK408" s="1624"/>
      <c r="CL408" s="1624"/>
      <c r="CM408" s="1624"/>
      <c r="CN408" s="1624"/>
      <c r="CO408" s="1624"/>
      <c r="CP408" s="1624"/>
      <c r="CQ408" s="1624"/>
      <c r="CR408" s="1624"/>
      <c r="CS408" s="1624"/>
      <c r="CT408" s="1624"/>
      <c r="CU408" s="1624"/>
      <c r="CV408" s="1624"/>
      <c r="CW408" s="1624"/>
      <c r="CX408" s="1624"/>
      <c r="CY408" s="1624"/>
      <c r="CZ408" s="1624"/>
      <c r="DA408" s="1624"/>
      <c r="DB408" s="1624"/>
      <c r="DC408" s="1624"/>
      <c r="DD408" s="1624"/>
      <c r="DE408" s="1624"/>
      <c r="DF408" s="1624"/>
      <c r="DG408" s="1624"/>
      <c r="DH408" s="1624"/>
      <c r="DI408" s="1624"/>
      <c r="DJ408" s="1624"/>
      <c r="DK408" s="1624"/>
      <c r="DL408" s="1624"/>
      <c r="DM408" s="1624"/>
      <c r="DN408" s="1624"/>
      <c r="DO408" s="1624"/>
      <c r="DP408" s="1624"/>
      <c r="DQ408" s="1624"/>
      <c r="DR408" s="1624"/>
      <c r="DS408" s="1624"/>
      <c r="DT408" s="1624"/>
      <c r="DU408" s="1624"/>
      <c r="DV408" s="1624"/>
      <c r="DW408" s="1624"/>
      <c r="DX408" s="1624"/>
      <c r="DY408" s="1624"/>
      <c r="DZ408" s="1624"/>
      <c r="EA408" s="1624"/>
      <c r="EB408" s="1624"/>
      <c r="EC408" s="1624"/>
      <c r="ED408" s="1624"/>
      <c r="EE408" s="1624"/>
      <c r="EF408" s="1624"/>
      <c r="EG408" s="1624"/>
      <c r="EH408" s="1624"/>
      <c r="EI408" s="1624"/>
      <c r="EJ408" s="1624"/>
      <c r="EK408" s="1624"/>
      <c r="EL408" s="1624"/>
      <c r="EM408" s="1624"/>
      <c r="EN408" s="1624"/>
      <c r="EO408" s="1624"/>
      <c r="EP408" s="1624"/>
      <c r="EQ408" s="1624"/>
      <c r="ER408" s="1624"/>
      <c r="ES408" s="1624"/>
      <c r="ET408" s="1624"/>
      <c r="EU408" s="1624"/>
      <c r="EV408" s="1624"/>
      <c r="EW408" s="1624"/>
      <c r="EX408" s="1624"/>
      <c r="EY408" s="1624"/>
      <c r="EZ408" s="1624"/>
      <c r="FA408" s="1624"/>
      <c r="FB408" s="1624"/>
      <c r="FC408" s="1624"/>
      <c r="FD408" s="1624"/>
      <c r="FE408" s="1624"/>
      <c r="FF408" s="1624"/>
      <c r="FG408" s="1624"/>
      <c r="FH408" s="1624"/>
      <c r="FI408" s="1624"/>
      <c r="FJ408" s="1624"/>
      <c r="FK408" s="1624"/>
      <c r="FL408" s="1624"/>
      <c r="FM408" s="1624"/>
      <c r="FN408" s="1624"/>
      <c r="FO408" s="1624"/>
      <c r="FP408" s="1624"/>
      <c r="FQ408" s="1624"/>
      <c r="FR408" s="1624"/>
      <c r="FS408" s="1624"/>
      <c r="FT408" s="1624"/>
      <c r="FU408" s="1624"/>
      <c r="FV408" s="1624"/>
      <c r="FW408" s="1624"/>
      <c r="FX408" s="1624"/>
      <c r="FY408" s="1624"/>
      <c r="FZ408" s="1624"/>
      <c r="GA408" s="1624"/>
      <c r="GB408" s="1624"/>
      <c r="GC408" s="1624"/>
      <c r="GD408" s="1624"/>
      <c r="GE408" s="1624"/>
      <c r="GF408" s="1624"/>
      <c r="GG408" s="1624"/>
      <c r="GH408" s="1624"/>
      <c r="GI408" s="1624"/>
      <c r="GJ408" s="1624"/>
      <c r="GK408" s="1624"/>
      <c r="GL408" s="1624"/>
      <c r="GM408" s="1624"/>
      <c r="GN408" s="1624"/>
      <c r="GO408" s="1624"/>
      <c r="GP408" s="1624"/>
      <c r="GQ408" s="1624"/>
      <c r="GR408" s="1624"/>
      <c r="GS408" s="1624"/>
      <c r="GT408" s="1624"/>
      <c r="GU408" s="1624"/>
      <c r="GV408" s="1624"/>
      <c r="GW408" s="1624"/>
      <c r="GX408" s="1624"/>
      <c r="GY408" s="1624"/>
      <c r="GZ408" s="1624"/>
      <c r="HA408" s="1624"/>
      <c r="HB408" s="1624"/>
      <c r="HC408" s="1624"/>
      <c r="HD408" s="1624"/>
      <c r="HE408" s="1624"/>
      <c r="HF408" s="1624"/>
      <c r="HG408" s="1624"/>
      <c r="HH408" s="1624"/>
      <c r="HI408" s="1624"/>
      <c r="HJ408" s="1624"/>
    </row>
    <row r="409" spans="1:247" ht="86.25" customHeight="1" x14ac:dyDescent="0.25">
      <c r="A409" s="1626"/>
      <c r="B409" s="1427" t="s">
        <v>1007</v>
      </c>
      <c r="C409" s="1524" t="s">
        <v>1008</v>
      </c>
      <c r="D409" s="1627" t="s">
        <v>1009</v>
      </c>
      <c r="E409" s="1628" t="s">
        <v>149</v>
      </c>
      <c r="F409" s="1629" t="s">
        <v>716</v>
      </c>
      <c r="G409" s="1628" t="s">
        <v>51</v>
      </c>
      <c r="H409" s="1630"/>
      <c r="I409" s="254" t="s">
        <v>74</v>
      </c>
      <c r="J409" s="1631">
        <v>3</v>
      </c>
      <c r="K409" s="592" t="s">
        <v>133</v>
      </c>
      <c r="L409" s="254">
        <v>14</v>
      </c>
      <c r="M409" s="1631"/>
      <c r="N409" s="255"/>
      <c r="O409" s="255"/>
      <c r="P409" s="255">
        <v>18</v>
      </c>
      <c r="Q409" s="255"/>
      <c r="R409" s="255"/>
      <c r="S409" s="1632"/>
      <c r="T409" s="859" t="str">
        <f>IF(T436="","",T436)</f>
        <v>1) 50% CC + 50% CT 
2) Exposé oral à distance (via Teams ou Skype) + DM à déposer sur Celène sans limitation de temps</v>
      </c>
      <c r="U409" s="2646" t="str">
        <f>IF(U436="","",U436)</f>
        <v>100% CT / DM à deposer sur Celène sans limitation de temps</v>
      </c>
      <c r="V409" s="1633" t="s">
        <v>258</v>
      </c>
      <c r="W409" s="331" t="s">
        <v>112</v>
      </c>
      <c r="X409" s="331" t="s">
        <v>67</v>
      </c>
      <c r="Y409" s="331" t="s">
        <v>237</v>
      </c>
      <c r="Z409" s="742">
        <v>1</v>
      </c>
      <c r="AA409" s="743" t="s">
        <v>57</v>
      </c>
      <c r="AB409" s="742" t="s">
        <v>67</v>
      </c>
      <c r="AC409" s="1634" t="s">
        <v>237</v>
      </c>
      <c r="AD409" s="859" t="str">
        <f>IF(AD436="","",AD436)</f>
        <v>100% CT / DM à deposer sur Celène sans limitation de temps</v>
      </c>
      <c r="AE409" s="2646" t="str">
        <f>IF(AE436="","",AE436)</f>
        <v>100% CT / DM à deposer sur Celène sans limitation de temps</v>
      </c>
      <c r="AF409" s="1633">
        <v>1</v>
      </c>
      <c r="AG409" s="1016" t="s">
        <v>57</v>
      </c>
      <c r="AH409" s="1016" t="s">
        <v>67</v>
      </c>
      <c r="AI409" s="234" t="s">
        <v>237</v>
      </c>
      <c r="AJ409" s="742">
        <v>1</v>
      </c>
      <c r="AK409" s="1017" t="s">
        <v>57</v>
      </c>
      <c r="AL409" s="1017" t="s">
        <v>67</v>
      </c>
      <c r="AM409" s="1017" t="s">
        <v>237</v>
      </c>
      <c r="AN409" s="258" t="s">
        <v>1010</v>
      </c>
    </row>
    <row r="410" spans="1:247" ht="86.25" customHeight="1" x14ac:dyDescent="0.25">
      <c r="A410" s="1626"/>
      <c r="B410" s="1427" t="s">
        <v>1011</v>
      </c>
      <c r="C410" s="1524" t="s">
        <v>1012</v>
      </c>
      <c r="D410" s="1627" t="s">
        <v>1013</v>
      </c>
      <c r="E410" s="1628" t="s">
        <v>149</v>
      </c>
      <c r="F410" s="1629" t="s">
        <v>716</v>
      </c>
      <c r="G410" s="1628" t="s">
        <v>51</v>
      </c>
      <c r="H410" s="1630"/>
      <c r="I410" s="254" t="s">
        <v>74</v>
      </c>
      <c r="J410" s="1631">
        <v>3</v>
      </c>
      <c r="K410" s="592" t="s">
        <v>215</v>
      </c>
      <c r="L410" s="254">
        <v>14</v>
      </c>
      <c r="M410" s="1631"/>
      <c r="N410" s="255"/>
      <c r="O410" s="255"/>
      <c r="P410" s="255">
        <v>18</v>
      </c>
      <c r="Q410" s="255"/>
      <c r="R410" s="255"/>
      <c r="S410" s="1632"/>
      <c r="T410" s="859" t="str">
        <f>IF(T437="","",T437)</f>
        <v>100% CC Oraux à distance</v>
      </c>
      <c r="U410" s="2646" t="str">
        <f>IF(U437="","",U437)</f>
        <v>100% CT / oral à distance</v>
      </c>
      <c r="V410" s="1633">
        <v>1</v>
      </c>
      <c r="W410" s="331" t="s">
        <v>54</v>
      </c>
      <c r="X410" s="697" t="s">
        <v>67</v>
      </c>
      <c r="Y410" s="331"/>
      <c r="Z410" s="742">
        <v>1</v>
      </c>
      <c r="AA410" s="743" t="s">
        <v>57</v>
      </c>
      <c r="AB410" s="2638" t="s">
        <v>67</v>
      </c>
      <c r="AC410" s="2638" t="s">
        <v>237</v>
      </c>
      <c r="AD410" s="859" t="str">
        <f>IF(AD437="","",AD437)</f>
        <v>100% CT / oral à distance</v>
      </c>
      <c r="AE410" s="2646" t="str">
        <f>IF(AE437="","",AE437)</f>
        <v>100% CT / oral à distance</v>
      </c>
      <c r="AF410" s="1633">
        <v>1</v>
      </c>
      <c r="AG410" s="1016" t="s">
        <v>57</v>
      </c>
      <c r="AH410" s="2638" t="s">
        <v>67</v>
      </c>
      <c r="AI410" s="2638" t="s">
        <v>237</v>
      </c>
      <c r="AJ410" s="742">
        <v>1</v>
      </c>
      <c r="AK410" s="1017" t="s">
        <v>57</v>
      </c>
      <c r="AL410" s="2638" t="s">
        <v>67</v>
      </c>
      <c r="AM410" s="2638" t="s">
        <v>237</v>
      </c>
      <c r="AN410" s="258" t="s">
        <v>1015</v>
      </c>
    </row>
    <row r="411" spans="1:247" ht="23.25" customHeight="1" x14ac:dyDescent="0.25">
      <c r="A411" s="1636" t="s">
        <v>1016</v>
      </c>
      <c r="B411" s="177" t="s">
        <v>1017</v>
      </c>
      <c r="C411" s="178" t="s">
        <v>1018</v>
      </c>
      <c r="D411" s="1637"/>
      <c r="E411" s="1638" t="s">
        <v>41</v>
      </c>
      <c r="F411" s="1638"/>
      <c r="G411" s="1636"/>
      <c r="H411" s="1636"/>
      <c r="I411" s="1636">
        <f>+I412+I433</f>
        <v>30</v>
      </c>
      <c r="J411" s="1636">
        <f>+J412+J433</f>
        <v>30</v>
      </c>
      <c r="K411" s="1639"/>
      <c r="L411" s="1639"/>
      <c r="M411" s="1640"/>
      <c r="N411" s="182"/>
      <c r="O411" s="182"/>
      <c r="P411" s="182"/>
      <c r="Q411" s="182"/>
      <c r="R411" s="182"/>
      <c r="S411" s="1640"/>
      <c r="T411" s="185"/>
      <c r="U411" s="186"/>
      <c r="V411" s="1641"/>
      <c r="W411" s="1642"/>
      <c r="X411" s="1642"/>
      <c r="Y411" s="1642"/>
      <c r="Z411" s="1642"/>
      <c r="AA411" s="1642"/>
      <c r="AB411" s="1642"/>
      <c r="AC411" s="1643"/>
      <c r="AD411" s="185"/>
      <c r="AE411" s="186"/>
      <c r="AF411" s="1641"/>
      <c r="AG411" s="1642"/>
      <c r="AH411" s="1642"/>
      <c r="AI411" s="1642"/>
      <c r="AJ411" s="1642"/>
      <c r="AK411" s="1642"/>
      <c r="AL411" s="1642"/>
      <c r="AM411" s="1642"/>
      <c r="AN411" s="189"/>
    </row>
    <row r="412" spans="1:247" ht="23.25" customHeight="1" x14ac:dyDescent="0.2">
      <c r="A412" s="190"/>
      <c r="B412" s="190"/>
      <c r="C412" s="191" t="s">
        <v>42</v>
      </c>
      <c r="D412" s="1644"/>
      <c r="E412" s="1645"/>
      <c r="F412" s="1645"/>
      <c r="G412" s="190"/>
      <c r="H412" s="190"/>
      <c r="I412" s="190">
        <f>+I415+I416+I417+I418+I420+I421+I423+I424+I425+I427+I428</f>
        <v>24</v>
      </c>
      <c r="J412" s="190">
        <f>+J415+J416+J417+J418+J420+J421+J423+J424+J425+J427+J428</f>
        <v>24</v>
      </c>
      <c r="K412" s="190"/>
      <c r="L412" s="190"/>
      <c r="M412" s="1646"/>
      <c r="N412" s="194"/>
      <c r="O412" s="194"/>
      <c r="P412" s="194"/>
      <c r="Q412" s="194"/>
      <c r="R412" s="194"/>
      <c r="S412" s="1646"/>
      <c r="T412" s="196"/>
      <c r="U412" s="197"/>
      <c r="V412" s="1647"/>
      <c r="W412" s="194"/>
      <c r="X412" s="194"/>
      <c r="Y412" s="194"/>
      <c r="Z412" s="194"/>
      <c r="AA412" s="194"/>
      <c r="AB412" s="194"/>
      <c r="AC412" s="1646"/>
      <c r="AD412" s="196"/>
      <c r="AE412" s="197"/>
      <c r="AF412" s="1647"/>
      <c r="AG412" s="194"/>
      <c r="AH412" s="194"/>
      <c r="AI412" s="194"/>
      <c r="AJ412" s="194"/>
      <c r="AK412" s="194"/>
      <c r="AL412" s="194"/>
      <c r="AM412" s="194"/>
      <c r="AN412" s="199"/>
      <c r="AO412" s="200"/>
      <c r="AP412" s="200"/>
      <c r="AQ412" s="200"/>
      <c r="AR412" s="200"/>
      <c r="AS412" s="200"/>
      <c r="AT412" s="200"/>
      <c r="AU412" s="200"/>
      <c r="AV412" s="200"/>
      <c r="AW412" s="200"/>
      <c r="AX412" s="200"/>
      <c r="AY412" s="200"/>
      <c r="AZ412" s="200"/>
      <c r="BA412" s="200"/>
      <c r="BB412" s="200"/>
      <c r="BC412" s="200"/>
      <c r="BD412" s="200"/>
      <c r="BE412" s="200"/>
      <c r="BF412" s="200"/>
      <c r="BG412" s="200"/>
      <c r="BH412" s="200"/>
      <c r="BI412" s="200"/>
      <c r="BJ412" s="200"/>
      <c r="BK412" s="200"/>
      <c r="BL412" s="200"/>
      <c r="BM412" s="200"/>
      <c r="BN412" s="200"/>
      <c r="BO412" s="200"/>
      <c r="BP412" s="200"/>
      <c r="BQ412" s="200"/>
      <c r="BR412" s="200"/>
      <c r="BS412" s="200"/>
      <c r="BT412" s="200"/>
      <c r="BU412" s="200"/>
      <c r="BV412" s="200"/>
      <c r="BW412" s="200"/>
      <c r="BX412" s="200"/>
      <c r="BY412" s="200"/>
      <c r="BZ412" s="200"/>
      <c r="CA412" s="200"/>
      <c r="CB412" s="200"/>
      <c r="CC412" s="200"/>
      <c r="CD412" s="200"/>
      <c r="CE412" s="200"/>
      <c r="CF412" s="200"/>
      <c r="CG412" s="200"/>
      <c r="CH412" s="200"/>
      <c r="CI412" s="200"/>
      <c r="CJ412" s="200"/>
      <c r="CK412" s="200"/>
      <c r="CL412" s="200"/>
      <c r="CM412" s="200"/>
      <c r="CN412" s="200"/>
      <c r="CO412" s="200"/>
      <c r="CP412" s="200"/>
      <c r="CQ412" s="200"/>
      <c r="CR412" s="200"/>
      <c r="CS412" s="200"/>
      <c r="CT412" s="200"/>
      <c r="CU412" s="200"/>
      <c r="CV412" s="200"/>
      <c r="CW412" s="200"/>
      <c r="CX412" s="200"/>
      <c r="CY412" s="200"/>
      <c r="CZ412" s="200"/>
      <c r="DA412" s="200"/>
      <c r="DB412" s="200"/>
      <c r="DC412" s="200"/>
      <c r="DD412" s="200"/>
      <c r="DE412" s="200"/>
      <c r="DF412" s="200"/>
      <c r="DG412" s="200"/>
      <c r="DH412" s="200"/>
      <c r="DI412" s="200"/>
      <c r="DJ412" s="200"/>
      <c r="DK412" s="200"/>
      <c r="DL412" s="201"/>
      <c r="DM412" s="201"/>
      <c r="DN412" s="201"/>
      <c r="DO412" s="201"/>
      <c r="DP412" s="201"/>
      <c r="DQ412" s="201"/>
      <c r="DR412" s="201"/>
      <c r="DS412" s="201"/>
      <c r="DT412" s="201"/>
      <c r="DU412" s="201"/>
      <c r="DV412" s="201"/>
      <c r="DW412" s="201"/>
      <c r="DX412" s="201"/>
      <c r="DY412" s="201"/>
      <c r="DZ412" s="201"/>
      <c r="EA412" s="201"/>
      <c r="EB412" s="201"/>
      <c r="EC412" s="201"/>
      <c r="ED412" s="201"/>
      <c r="EE412" s="201"/>
      <c r="EF412" s="201"/>
      <c r="EG412" s="201"/>
      <c r="EH412" s="201"/>
      <c r="EI412" s="201"/>
      <c r="EJ412" s="201"/>
      <c r="EK412" s="201"/>
      <c r="EL412" s="201"/>
      <c r="EM412" s="201"/>
      <c r="EN412" s="201"/>
      <c r="EO412" s="201"/>
      <c r="EP412" s="201"/>
      <c r="EQ412" s="201"/>
      <c r="ER412" s="201"/>
      <c r="ES412" s="201"/>
      <c r="ET412" s="201"/>
      <c r="EU412" s="201"/>
      <c r="EV412" s="201"/>
      <c r="EW412" s="201"/>
      <c r="EX412" s="201"/>
      <c r="EY412" s="201"/>
      <c r="EZ412" s="201"/>
      <c r="FA412" s="201"/>
      <c r="FB412" s="201"/>
      <c r="FC412" s="201"/>
      <c r="FD412" s="201"/>
      <c r="FE412" s="201"/>
      <c r="FF412" s="201"/>
      <c r="FG412" s="201"/>
      <c r="FH412" s="201"/>
      <c r="FI412" s="201"/>
      <c r="FJ412" s="201"/>
      <c r="FK412" s="201"/>
      <c r="FL412" s="201"/>
      <c r="FM412" s="201"/>
      <c r="FN412" s="201"/>
      <c r="FO412" s="201"/>
      <c r="FP412" s="201"/>
      <c r="FQ412" s="201"/>
      <c r="FR412" s="201"/>
      <c r="FS412" s="201"/>
      <c r="FT412" s="201"/>
      <c r="FU412" s="201"/>
      <c r="FV412" s="201"/>
      <c r="FW412" s="201"/>
      <c r="FX412" s="201"/>
      <c r="FY412" s="201"/>
      <c r="FZ412" s="201"/>
      <c r="GA412" s="201"/>
      <c r="GB412" s="201"/>
      <c r="GC412" s="201"/>
      <c r="GD412" s="201"/>
      <c r="GE412" s="201"/>
      <c r="GF412" s="201"/>
      <c r="GG412" s="201"/>
      <c r="GH412" s="201"/>
      <c r="GI412" s="201"/>
      <c r="GJ412" s="201"/>
      <c r="GK412" s="201"/>
      <c r="GL412" s="201"/>
      <c r="GM412" s="201"/>
      <c r="GN412" s="201"/>
      <c r="GO412" s="201"/>
      <c r="GP412" s="201"/>
      <c r="GQ412" s="201"/>
      <c r="GR412" s="201"/>
      <c r="GS412" s="201"/>
      <c r="GT412" s="201"/>
      <c r="GU412" s="201"/>
      <c r="GV412" s="201"/>
      <c r="GW412" s="201"/>
      <c r="GX412" s="201"/>
      <c r="GY412" s="201"/>
      <c r="GZ412" s="201"/>
      <c r="HA412" s="201"/>
      <c r="HB412" s="201"/>
      <c r="HC412" s="201"/>
      <c r="HD412" s="201"/>
      <c r="HE412" s="201"/>
      <c r="HF412" s="201"/>
      <c r="HG412" s="201"/>
      <c r="HH412" s="201"/>
      <c r="HI412" s="201"/>
      <c r="HJ412" s="201"/>
      <c r="HK412" s="201"/>
      <c r="HL412" s="201"/>
      <c r="HM412" s="201"/>
      <c r="HN412" s="201"/>
      <c r="HO412" s="201"/>
      <c r="HP412" s="201"/>
      <c r="HQ412" s="201"/>
      <c r="HR412" s="201"/>
      <c r="HS412" s="201"/>
      <c r="HT412" s="2"/>
      <c r="HU412" s="2"/>
      <c r="HV412" s="2"/>
      <c r="HW412" s="2"/>
      <c r="HX412" s="2"/>
      <c r="HY412" s="2"/>
      <c r="HZ412" s="2"/>
      <c r="IA412" s="2"/>
      <c r="IB412" s="2"/>
      <c r="IC412" s="2"/>
      <c r="ID412" s="2"/>
      <c r="IE412" s="2"/>
      <c r="IF412" s="2"/>
      <c r="IG412" s="2"/>
      <c r="IH412" s="2"/>
      <c r="II412" s="2"/>
      <c r="IJ412" s="2"/>
      <c r="IK412" s="2"/>
      <c r="IL412" s="2"/>
    </row>
    <row r="413" spans="1:247" s="1375" customFormat="1" ht="49.5" customHeight="1" x14ac:dyDescent="0.25">
      <c r="A413" s="1357"/>
      <c r="B413" s="1357" t="s">
        <v>1019</v>
      </c>
      <c r="C413" s="1358" t="s">
        <v>833</v>
      </c>
      <c r="D413" s="1648"/>
      <c r="E413" s="1597" t="s">
        <v>118</v>
      </c>
      <c r="F413" s="1595" t="s">
        <v>1020</v>
      </c>
      <c r="G413" s="1596" t="s">
        <v>51</v>
      </c>
      <c r="H413" s="1598"/>
      <c r="I413" s="1596"/>
      <c r="J413" s="1596"/>
      <c r="K413" s="1363" t="s">
        <v>215</v>
      </c>
      <c r="L413" s="1363"/>
      <c r="M413" s="1599"/>
      <c r="N413" s="1357"/>
      <c r="O413" s="1357"/>
      <c r="P413" s="1357"/>
      <c r="Q413" s="1357"/>
      <c r="R413" s="1357"/>
      <c r="S413" s="1599"/>
      <c r="T413" s="1365"/>
      <c r="U413" s="1366"/>
      <c r="V413" s="1600"/>
      <c r="W413" s="1368"/>
      <c r="X413" s="1368"/>
      <c r="Y413" s="1368"/>
      <c r="Z413" s="1369"/>
      <c r="AA413" s="1368"/>
      <c r="AB413" s="1368"/>
      <c r="AC413" s="1601"/>
      <c r="AD413" s="1371"/>
      <c r="AE413" s="1372"/>
      <c r="AF413" s="1600"/>
      <c r="AG413" s="1368"/>
      <c r="AH413" s="1368"/>
      <c r="AI413" s="1368"/>
      <c r="AJ413" s="1369"/>
      <c r="AK413" s="1368"/>
      <c r="AL413" s="1368"/>
      <c r="AM413" s="1368"/>
      <c r="AN413" s="1373"/>
      <c r="AO413" s="1374"/>
      <c r="AP413" s="1374"/>
      <c r="AQ413" s="1374"/>
      <c r="AR413" s="1374"/>
      <c r="AS413" s="1374"/>
      <c r="AT413" s="1374"/>
      <c r="AU413" s="1374"/>
      <c r="AV413" s="1374"/>
      <c r="AW413" s="1374"/>
      <c r="AX413" s="1374"/>
      <c r="AY413" s="1374"/>
      <c r="AZ413" s="1374"/>
      <c r="BA413" s="1374"/>
      <c r="BB413" s="1374"/>
      <c r="BC413" s="1374"/>
      <c r="BD413" s="1374"/>
      <c r="BE413" s="1374"/>
      <c r="BF413" s="1374"/>
      <c r="BG413" s="1374"/>
      <c r="BH413" s="1374"/>
      <c r="BI413" s="1374"/>
      <c r="BJ413" s="1374"/>
      <c r="BK413" s="1374"/>
      <c r="BL413" s="1374"/>
      <c r="BM413" s="1374"/>
      <c r="BN413" s="1374"/>
      <c r="BO413" s="1374"/>
      <c r="BP413" s="1374"/>
      <c r="BQ413" s="1374"/>
      <c r="BR413" s="1374"/>
      <c r="BS413" s="1374"/>
      <c r="BT413" s="1374"/>
      <c r="BU413" s="1374"/>
      <c r="BV413" s="1374"/>
      <c r="BW413" s="1374"/>
      <c r="BX413" s="1374"/>
      <c r="BY413" s="1374"/>
      <c r="BZ413" s="1374"/>
      <c r="CA413" s="1374"/>
      <c r="CB413" s="1374"/>
      <c r="CC413" s="1374"/>
      <c r="CD413" s="1374"/>
      <c r="CE413" s="1374"/>
      <c r="CF413" s="1374"/>
      <c r="CG413" s="1374"/>
      <c r="CH413" s="1374"/>
      <c r="CI413" s="1374"/>
      <c r="CJ413" s="1374"/>
      <c r="CK413" s="1374"/>
      <c r="CL413" s="1374"/>
      <c r="CM413" s="1374"/>
      <c r="CN413" s="1374"/>
      <c r="CO413" s="1374"/>
      <c r="CP413" s="1374"/>
      <c r="CQ413" s="1374"/>
      <c r="CR413" s="1374"/>
      <c r="CS413" s="1374"/>
      <c r="CT413" s="1374"/>
      <c r="CU413" s="1374"/>
      <c r="CV413" s="1374"/>
      <c r="CW413" s="1374"/>
      <c r="CX413" s="1374"/>
      <c r="CY413" s="1374"/>
      <c r="CZ413" s="1374"/>
      <c r="DA413" s="1374"/>
      <c r="DB413" s="1374"/>
      <c r="DC413" s="1374"/>
      <c r="DD413" s="1374"/>
      <c r="DE413" s="1374"/>
      <c r="DF413" s="1374"/>
      <c r="DG413" s="1374"/>
      <c r="DH413" s="1374"/>
      <c r="DI413" s="1374"/>
      <c r="DJ413" s="1374"/>
      <c r="DK413" s="1374"/>
      <c r="DL413" s="1374"/>
      <c r="DM413" s="1374"/>
      <c r="DN413" s="1374"/>
      <c r="DO413" s="1374"/>
      <c r="DP413" s="1374"/>
      <c r="DQ413" s="1374"/>
      <c r="DR413" s="1374"/>
      <c r="DS413" s="1374"/>
      <c r="DT413" s="1374"/>
      <c r="DU413" s="1374"/>
      <c r="DV413" s="1374"/>
      <c r="DW413" s="1374"/>
      <c r="DX413" s="1374"/>
      <c r="DY413" s="1374"/>
      <c r="DZ413" s="1374"/>
      <c r="EA413" s="1374"/>
      <c r="EB413" s="1374"/>
      <c r="EC413" s="1374"/>
      <c r="ED413" s="1374"/>
      <c r="EE413" s="1374"/>
      <c r="EF413" s="1374"/>
      <c r="EG413" s="1374"/>
      <c r="EH413" s="1374"/>
      <c r="EI413" s="1374"/>
      <c r="EJ413" s="1374"/>
      <c r="EK413" s="1374"/>
      <c r="EL413" s="1374"/>
      <c r="EM413" s="1374"/>
      <c r="EN413" s="1374"/>
      <c r="EO413" s="1374"/>
      <c r="EP413" s="1374"/>
      <c r="EQ413" s="1374"/>
      <c r="ER413" s="1374"/>
      <c r="ES413" s="1374"/>
      <c r="ET413" s="1374"/>
      <c r="EU413" s="1374"/>
      <c r="EV413" s="1374"/>
      <c r="EW413" s="1374"/>
      <c r="EX413" s="1374"/>
      <c r="EY413" s="1374"/>
      <c r="EZ413" s="1374"/>
      <c r="FA413" s="1374"/>
      <c r="FB413" s="1374"/>
      <c r="FC413" s="1374"/>
      <c r="FD413" s="1374"/>
      <c r="FE413" s="1374"/>
      <c r="FF413" s="1374"/>
      <c r="FG413" s="1374"/>
      <c r="FH413" s="1374"/>
      <c r="FI413" s="1374"/>
      <c r="FJ413" s="1374"/>
      <c r="FK413" s="1374"/>
      <c r="FL413" s="1374"/>
      <c r="FM413" s="1374"/>
      <c r="FN413" s="1374"/>
      <c r="FO413" s="1374"/>
      <c r="FP413" s="1374"/>
      <c r="FQ413" s="1374"/>
      <c r="FR413" s="1374"/>
      <c r="FS413" s="1374"/>
      <c r="FT413" s="1374"/>
      <c r="FU413" s="1374"/>
      <c r="FV413" s="1374"/>
      <c r="FW413" s="1374"/>
      <c r="FX413" s="1374"/>
      <c r="FY413" s="1374"/>
      <c r="FZ413" s="1374"/>
      <c r="GA413" s="1374"/>
      <c r="GB413" s="1374"/>
      <c r="GC413" s="1374"/>
      <c r="GD413" s="1374"/>
      <c r="GE413" s="1374"/>
      <c r="GF413" s="1374"/>
      <c r="GG413" s="1374"/>
      <c r="GH413" s="1374"/>
      <c r="GI413" s="1374"/>
      <c r="GJ413" s="1374"/>
      <c r="GK413" s="1374"/>
      <c r="GL413" s="1374"/>
      <c r="GM413" s="1374"/>
      <c r="GN413" s="1374"/>
      <c r="GO413" s="1374"/>
      <c r="GP413" s="1374"/>
      <c r="GQ413" s="1374"/>
      <c r="GR413" s="1374"/>
      <c r="GS413" s="1374"/>
      <c r="GT413" s="1374"/>
      <c r="GU413" s="1374"/>
      <c r="GV413" s="1374"/>
      <c r="GW413" s="1374"/>
      <c r="GX413" s="1374"/>
      <c r="GY413" s="1374"/>
      <c r="GZ413" s="1374"/>
      <c r="HA413" s="1374"/>
      <c r="HB413" s="1374"/>
      <c r="HC413" s="1374"/>
      <c r="HD413" s="1374"/>
      <c r="HE413" s="1374"/>
      <c r="HF413" s="1374"/>
      <c r="HG413" s="1374"/>
      <c r="HH413" s="1374"/>
      <c r="HI413" s="1374"/>
      <c r="HJ413" s="1374"/>
      <c r="HK413" s="1374"/>
      <c r="HL413" s="1374"/>
      <c r="HM413" s="1374"/>
      <c r="HN413" s="1374"/>
      <c r="HO413" s="1374"/>
      <c r="HP413" s="1374"/>
      <c r="HQ413" s="1374"/>
      <c r="HR413" s="1374"/>
      <c r="HS413" s="1374"/>
      <c r="HT413" s="1374"/>
      <c r="HU413" s="1374"/>
      <c r="HV413" s="1374"/>
      <c r="HW413" s="1374"/>
      <c r="HX413" s="1374"/>
      <c r="HY413" s="1374"/>
      <c r="HZ413" s="1374"/>
      <c r="IA413" s="1374"/>
      <c r="IB413" s="1374"/>
      <c r="IC413" s="1374"/>
      <c r="ID413" s="1374"/>
      <c r="IE413" s="1374"/>
      <c r="IF413" s="1374"/>
      <c r="IG413" s="1374"/>
      <c r="IH413" s="1374"/>
      <c r="II413" s="1374"/>
      <c r="IJ413" s="1374"/>
      <c r="IK413" s="1374"/>
      <c r="IL413" s="1374"/>
      <c r="IM413" s="1374"/>
    </row>
    <row r="414" spans="1:247" ht="39.75" customHeight="1" x14ac:dyDescent="0.25">
      <c r="A414" s="1417" t="s">
        <v>1021</v>
      </c>
      <c r="B414" s="1417" t="s">
        <v>1022</v>
      </c>
      <c r="C414" s="1418" t="s">
        <v>1023</v>
      </c>
      <c r="D414" s="1602"/>
      <c r="E414" s="1649"/>
      <c r="F414" s="1650"/>
      <c r="G414" s="1604"/>
      <c r="H414" s="1605"/>
      <c r="I414" s="1606"/>
      <c r="J414" s="1606"/>
      <c r="K414" s="1607"/>
      <c r="L414" s="1607"/>
      <c r="M414" s="1608"/>
      <c r="N414" s="211"/>
      <c r="O414" s="211"/>
      <c r="P414" s="211"/>
      <c r="Q414" s="211"/>
      <c r="R414" s="211"/>
      <c r="S414" s="1609"/>
      <c r="T414" s="213"/>
      <c r="U414" s="214"/>
      <c r="V414" s="1610"/>
      <c r="W414" s="211"/>
      <c r="X414" s="211"/>
      <c r="Y414" s="211"/>
      <c r="Z414" s="211"/>
      <c r="AA414" s="211"/>
      <c r="AB414" s="211"/>
      <c r="AC414" s="1609"/>
      <c r="AD414" s="213"/>
      <c r="AE414" s="214"/>
      <c r="AF414" s="1610"/>
      <c r="AG414" s="211"/>
      <c r="AH414" s="211"/>
      <c r="AI414" s="211"/>
      <c r="AJ414" s="211"/>
      <c r="AK414" s="211"/>
      <c r="AL414" s="211"/>
      <c r="AM414" s="211"/>
      <c r="AN414" s="211"/>
      <c r="HK414" s="2"/>
      <c r="HL414" s="2"/>
      <c r="HM414" s="2"/>
      <c r="HN414" s="2"/>
      <c r="HO414" s="2"/>
      <c r="HP414" s="2"/>
      <c r="HQ414" s="2"/>
      <c r="HR414" s="2"/>
      <c r="HS414" s="2"/>
    </row>
    <row r="415" spans="1:247" ht="49.5" customHeight="1" x14ac:dyDescent="0.25">
      <c r="A415" s="1626"/>
      <c r="B415" s="1651" t="s">
        <v>1024</v>
      </c>
      <c r="C415" s="1652" t="s">
        <v>1025</v>
      </c>
      <c r="D415" s="1627" t="s">
        <v>1026</v>
      </c>
      <c r="E415" s="1628" t="s">
        <v>50</v>
      </c>
      <c r="F415" s="1628"/>
      <c r="G415" s="1653" t="s">
        <v>51</v>
      </c>
      <c r="H415" s="1630"/>
      <c r="I415" s="1654" t="s">
        <v>52</v>
      </c>
      <c r="J415" s="1655">
        <v>2</v>
      </c>
      <c r="K415" s="1656" t="s">
        <v>231</v>
      </c>
      <c r="L415" s="1654">
        <v>14</v>
      </c>
      <c r="M415" s="1655"/>
      <c r="N415" s="2630">
        <v>0</v>
      </c>
      <c r="O415" s="2630">
        <v>12</v>
      </c>
      <c r="P415" s="1657"/>
      <c r="Q415" s="1657"/>
      <c r="R415" s="2509"/>
      <c r="S415" s="1658"/>
      <c r="T415" s="231" t="s">
        <v>1194</v>
      </c>
      <c r="U415" s="232" t="s">
        <v>1195</v>
      </c>
      <c r="V415" s="1659">
        <v>1</v>
      </c>
      <c r="W415" s="331" t="s">
        <v>54</v>
      </c>
      <c r="X415" s="331" t="s">
        <v>55</v>
      </c>
      <c r="Y415" s="331"/>
      <c r="Z415" s="742">
        <v>1</v>
      </c>
      <c r="AA415" s="743" t="s">
        <v>57</v>
      </c>
      <c r="AB415" s="742" t="s">
        <v>55</v>
      </c>
      <c r="AC415" s="1660" t="s">
        <v>82</v>
      </c>
      <c r="AD415" s="231" t="s">
        <v>1195</v>
      </c>
      <c r="AE415" s="232" t="str">
        <f t="shared" ref="AE415:AE418" si="113">+AD415</f>
        <v>100% CT- Devoir transmis et réceptionné par l'enseignante (francoise.morcillo@univ-orleans.fr)</v>
      </c>
      <c r="AF415" s="1659">
        <v>1</v>
      </c>
      <c r="AG415" s="1016" t="s">
        <v>57</v>
      </c>
      <c r="AH415" s="1016" t="s">
        <v>55</v>
      </c>
      <c r="AI415" s="234" t="s">
        <v>82</v>
      </c>
      <c r="AJ415" s="742">
        <v>1</v>
      </c>
      <c r="AK415" s="1017" t="s">
        <v>57</v>
      </c>
      <c r="AL415" s="1017" t="s">
        <v>55</v>
      </c>
      <c r="AM415" s="1017" t="s">
        <v>82</v>
      </c>
      <c r="AN415" s="258" t="s">
        <v>1027</v>
      </c>
    </row>
    <row r="416" spans="1:247" ht="49.5" customHeight="1" x14ac:dyDescent="0.25">
      <c r="A416" s="1661"/>
      <c r="B416" s="1662" t="s">
        <v>1028</v>
      </c>
      <c r="C416" s="1663" t="s">
        <v>1029</v>
      </c>
      <c r="D416" s="1664"/>
      <c r="E416" s="1665" t="s">
        <v>50</v>
      </c>
      <c r="F416" s="1665"/>
      <c r="G416" s="1666" t="s">
        <v>51</v>
      </c>
      <c r="H416" s="1667"/>
      <c r="I416" s="1668" t="s">
        <v>52</v>
      </c>
      <c r="J416" s="1669">
        <v>2</v>
      </c>
      <c r="K416" s="1670" t="s">
        <v>752</v>
      </c>
      <c r="L416" s="1668">
        <v>14</v>
      </c>
      <c r="M416" s="1669"/>
      <c r="N416" s="1671"/>
      <c r="O416" s="1671"/>
      <c r="P416" s="1672"/>
      <c r="Q416" s="1672"/>
      <c r="R416" s="1673">
        <v>12</v>
      </c>
      <c r="S416" s="1673"/>
      <c r="T416" s="231" t="s">
        <v>1217</v>
      </c>
      <c r="U416" s="232" t="s">
        <v>1014</v>
      </c>
      <c r="V416" s="1659">
        <v>1</v>
      </c>
      <c r="W416" s="331" t="s">
        <v>54</v>
      </c>
      <c r="X416" s="331" t="s">
        <v>67</v>
      </c>
      <c r="Y416" s="331"/>
      <c r="Z416" s="742">
        <v>1</v>
      </c>
      <c r="AA416" s="743" t="s">
        <v>57</v>
      </c>
      <c r="AB416" s="742" t="s">
        <v>67</v>
      </c>
      <c r="AC416" s="1660" t="s">
        <v>69</v>
      </c>
      <c r="AD416" s="231" t="s">
        <v>1014</v>
      </c>
      <c r="AE416" s="232" t="str">
        <f t="shared" si="113"/>
        <v>100% CT / oral à distance</v>
      </c>
      <c r="AF416" s="1659">
        <v>1</v>
      </c>
      <c r="AG416" s="1016" t="s">
        <v>57</v>
      </c>
      <c r="AH416" s="1016" t="s">
        <v>67</v>
      </c>
      <c r="AI416" s="234" t="s">
        <v>69</v>
      </c>
      <c r="AJ416" s="742">
        <v>1</v>
      </c>
      <c r="AK416" s="1017" t="s">
        <v>57</v>
      </c>
      <c r="AL416" s="1017" t="s">
        <v>67</v>
      </c>
      <c r="AM416" s="1017" t="s">
        <v>69</v>
      </c>
      <c r="AN416" s="258"/>
    </row>
    <row r="417" spans="1:247" ht="49.5" customHeight="1" x14ac:dyDescent="0.25">
      <c r="A417" s="1661"/>
      <c r="B417" s="1674" t="s">
        <v>1030</v>
      </c>
      <c r="C417" s="1663" t="s">
        <v>1031</v>
      </c>
      <c r="D417" s="1664" t="s">
        <v>1032</v>
      </c>
      <c r="E417" s="1665" t="s">
        <v>50</v>
      </c>
      <c r="F417" s="1665"/>
      <c r="G417" s="1666" t="s">
        <v>51</v>
      </c>
      <c r="H417" s="1667"/>
      <c r="I417" s="1668" t="s">
        <v>52</v>
      </c>
      <c r="J417" s="1669">
        <v>2</v>
      </c>
      <c r="K417" s="1670" t="s">
        <v>1033</v>
      </c>
      <c r="L417" s="1668">
        <v>14</v>
      </c>
      <c r="M417" s="1669"/>
      <c r="N417" s="1671"/>
      <c r="O417" s="1671"/>
      <c r="P417" s="1671">
        <v>18</v>
      </c>
      <c r="Q417" s="1671"/>
      <c r="R417" s="1671"/>
      <c r="S417" s="1675"/>
      <c r="T417" s="231" t="s">
        <v>1218</v>
      </c>
      <c r="U417" s="232" t="s">
        <v>1164</v>
      </c>
      <c r="V417" s="1659">
        <v>1</v>
      </c>
      <c r="W417" s="331" t="s">
        <v>54</v>
      </c>
      <c r="X417" s="331" t="s">
        <v>55</v>
      </c>
      <c r="Y417" s="331"/>
      <c r="Z417" s="742">
        <v>1</v>
      </c>
      <c r="AA417" s="743" t="s">
        <v>57</v>
      </c>
      <c r="AB417" s="742" t="s">
        <v>55</v>
      </c>
      <c r="AC417" s="1660" t="s">
        <v>76</v>
      </c>
      <c r="AD417" s="231" t="s">
        <v>1164</v>
      </c>
      <c r="AE417" s="232" t="str">
        <f t="shared" si="113"/>
        <v>100% CT Devoir en temps limité (1h30) via Célène</v>
      </c>
      <c r="AF417" s="1659">
        <v>1</v>
      </c>
      <c r="AG417" s="1016" t="s">
        <v>57</v>
      </c>
      <c r="AH417" s="1016" t="s">
        <v>55</v>
      </c>
      <c r="AI417" s="234" t="s">
        <v>76</v>
      </c>
      <c r="AJ417" s="742">
        <v>1</v>
      </c>
      <c r="AK417" s="1017" t="s">
        <v>57</v>
      </c>
      <c r="AL417" s="1017" t="s">
        <v>55</v>
      </c>
      <c r="AM417" s="1017" t="s">
        <v>76</v>
      </c>
      <c r="AN417" s="258" t="s">
        <v>1034</v>
      </c>
    </row>
    <row r="418" spans="1:247" ht="49.5" customHeight="1" x14ac:dyDescent="0.25">
      <c r="A418" s="1661"/>
      <c r="B418" s="1674" t="s">
        <v>1035</v>
      </c>
      <c r="C418" s="1663" t="s">
        <v>1036</v>
      </c>
      <c r="D418" s="1664" t="s">
        <v>1037</v>
      </c>
      <c r="E418" s="1665" t="s">
        <v>50</v>
      </c>
      <c r="F418" s="1665"/>
      <c r="G418" s="1666" t="s">
        <v>51</v>
      </c>
      <c r="H418" s="1667"/>
      <c r="I418" s="1668" t="s">
        <v>52</v>
      </c>
      <c r="J418" s="1669">
        <v>2</v>
      </c>
      <c r="K418" s="1670" t="s">
        <v>1033</v>
      </c>
      <c r="L418" s="1668">
        <v>14</v>
      </c>
      <c r="M418" s="1669"/>
      <c r="N418" s="1671"/>
      <c r="O418" s="1671"/>
      <c r="P418" s="1671">
        <v>18</v>
      </c>
      <c r="Q418" s="1671"/>
      <c r="R418" s="1671"/>
      <c r="S418" s="1675"/>
      <c r="T418" s="231" t="s">
        <v>1325</v>
      </c>
      <c r="U418" s="232" t="s">
        <v>385</v>
      </c>
      <c r="V418" s="1659">
        <v>1</v>
      </c>
      <c r="W418" s="331" t="s">
        <v>54</v>
      </c>
      <c r="X418" s="331" t="s">
        <v>55</v>
      </c>
      <c r="Y418" s="331"/>
      <c r="Z418" s="742">
        <v>1</v>
      </c>
      <c r="AA418" s="743" t="s">
        <v>57</v>
      </c>
      <c r="AB418" s="742" t="s">
        <v>55</v>
      </c>
      <c r="AC418" s="1660" t="s">
        <v>76</v>
      </c>
      <c r="AD418" s="231" t="s">
        <v>1227</v>
      </c>
      <c r="AE418" s="232" t="str">
        <f t="shared" si="113"/>
        <v>100% CT DM  via Célène et/ou mail</v>
      </c>
      <c r="AF418" s="1659">
        <v>1</v>
      </c>
      <c r="AG418" s="1016" t="s">
        <v>57</v>
      </c>
      <c r="AH418" s="1016" t="s">
        <v>55</v>
      </c>
      <c r="AI418" s="234" t="s">
        <v>76</v>
      </c>
      <c r="AJ418" s="742">
        <v>1</v>
      </c>
      <c r="AK418" s="1017" t="s">
        <v>57</v>
      </c>
      <c r="AL418" s="1017" t="s">
        <v>55</v>
      </c>
      <c r="AM418" s="1017" t="s">
        <v>76</v>
      </c>
      <c r="AN418" s="258" t="s">
        <v>1038</v>
      </c>
    </row>
    <row r="419" spans="1:247" ht="28.5" customHeight="1" x14ac:dyDescent="0.25">
      <c r="A419" s="1417" t="s">
        <v>1039</v>
      </c>
      <c r="B419" s="1417" t="s">
        <v>1040</v>
      </c>
      <c r="C419" s="1418" t="s">
        <v>1041</v>
      </c>
      <c r="D419" s="1676" t="s">
        <v>1042</v>
      </c>
      <c r="E419" s="1677"/>
      <c r="F419" s="1678"/>
      <c r="G419" s="1679"/>
      <c r="H419" s="1680"/>
      <c r="I419" s="1681"/>
      <c r="J419" s="1681"/>
      <c r="K419" s="1682"/>
      <c r="L419" s="1682"/>
      <c r="M419" s="1683"/>
      <c r="N419" s="211"/>
      <c r="O419" s="211"/>
      <c r="P419" s="211"/>
      <c r="Q419" s="211"/>
      <c r="R419" s="211"/>
      <c r="S419" s="1684"/>
      <c r="T419" s="213"/>
      <c r="U419" s="214"/>
      <c r="V419" s="1685"/>
      <c r="W419" s="211"/>
      <c r="X419" s="211"/>
      <c r="Y419" s="211"/>
      <c r="Z419" s="211"/>
      <c r="AA419" s="211"/>
      <c r="AB419" s="211"/>
      <c r="AC419" s="1684"/>
      <c r="AD419" s="213"/>
      <c r="AE419" s="214"/>
      <c r="AF419" s="1686"/>
      <c r="AG419" s="1687"/>
      <c r="AH419" s="1687"/>
      <c r="AI419" s="1687"/>
      <c r="AJ419" s="211"/>
      <c r="AK419" s="211"/>
      <c r="AL419" s="211"/>
      <c r="AM419" s="211"/>
      <c r="AN419" s="211"/>
      <c r="HK419" s="2"/>
      <c r="HL419" s="2"/>
      <c r="HM419" s="2"/>
      <c r="HN419" s="2"/>
      <c r="HO419" s="2"/>
      <c r="HP419" s="2"/>
      <c r="HQ419" s="2"/>
      <c r="HR419" s="2"/>
      <c r="HS419" s="2"/>
    </row>
    <row r="420" spans="1:247" ht="63.75" x14ac:dyDescent="0.25">
      <c r="A420" s="1661"/>
      <c r="B420" s="251" t="s">
        <v>1043</v>
      </c>
      <c r="C420" s="1524" t="s">
        <v>1044</v>
      </c>
      <c r="D420" s="1664" t="s">
        <v>1045</v>
      </c>
      <c r="E420" s="1665" t="s">
        <v>50</v>
      </c>
      <c r="F420" s="1665"/>
      <c r="G420" s="1666" t="s">
        <v>51</v>
      </c>
      <c r="H420" s="1667"/>
      <c r="I420" s="1668" t="s">
        <v>74</v>
      </c>
      <c r="J420" s="1669">
        <v>3</v>
      </c>
      <c r="K420" s="1670" t="s">
        <v>231</v>
      </c>
      <c r="L420" s="1668">
        <v>14</v>
      </c>
      <c r="M420" s="1669"/>
      <c r="N420" s="2630">
        <v>0</v>
      </c>
      <c r="O420" s="2630">
        <v>6</v>
      </c>
      <c r="P420" s="2630">
        <v>0</v>
      </c>
      <c r="Q420" s="2630">
        <v>12</v>
      </c>
      <c r="R420" s="1671"/>
      <c r="S420" s="1688"/>
      <c r="T420" s="231" t="s">
        <v>1219</v>
      </c>
      <c r="U420" s="232" t="s">
        <v>1220</v>
      </c>
      <c r="V420" s="1689">
        <v>1</v>
      </c>
      <c r="W420" s="331" t="s">
        <v>54</v>
      </c>
      <c r="X420" s="331" t="s">
        <v>55</v>
      </c>
      <c r="Y420" s="331"/>
      <c r="Z420" s="742">
        <v>1</v>
      </c>
      <c r="AA420" s="743" t="s">
        <v>57</v>
      </c>
      <c r="AB420" s="742" t="s">
        <v>55</v>
      </c>
      <c r="AC420" s="1690" t="s">
        <v>82</v>
      </c>
      <c r="AD420" s="231" t="s">
        <v>1180</v>
      </c>
      <c r="AE420" s="232" t="str">
        <f t="shared" ref="AE420:AE421" si="114">+AD420</f>
        <v>100% CT DM transmis et réceptionné par l'enseignante</v>
      </c>
      <c r="AF420" s="1689">
        <v>1</v>
      </c>
      <c r="AG420" s="1016" t="s">
        <v>57</v>
      </c>
      <c r="AH420" s="1016" t="s">
        <v>55</v>
      </c>
      <c r="AI420" s="234" t="s">
        <v>82</v>
      </c>
      <c r="AJ420" s="742">
        <v>1</v>
      </c>
      <c r="AK420" s="1017" t="s">
        <v>57</v>
      </c>
      <c r="AL420" s="1017" t="s">
        <v>55</v>
      </c>
      <c r="AM420" s="1017" t="s">
        <v>82</v>
      </c>
      <c r="AN420" s="258" t="s">
        <v>1046</v>
      </c>
    </row>
    <row r="421" spans="1:247" ht="102" x14ac:dyDescent="0.25">
      <c r="A421" s="1691"/>
      <c r="B421" s="251" t="s">
        <v>1047</v>
      </c>
      <c r="C421" s="1524" t="s">
        <v>1048</v>
      </c>
      <c r="D421" s="1692" t="s">
        <v>1049</v>
      </c>
      <c r="E421" s="1693" t="s">
        <v>50</v>
      </c>
      <c r="F421" s="1693"/>
      <c r="G421" s="1694" t="s">
        <v>51</v>
      </c>
      <c r="H421" s="1695"/>
      <c r="I421" s="1696" t="s">
        <v>74</v>
      </c>
      <c r="J421" s="1697">
        <v>3</v>
      </c>
      <c r="K421" s="1698" t="s">
        <v>526</v>
      </c>
      <c r="L421" s="1696">
        <v>14</v>
      </c>
      <c r="M421" s="1697"/>
      <c r="N421" s="1699">
        <v>6</v>
      </c>
      <c r="O421" s="1699"/>
      <c r="P421" s="1699">
        <v>12</v>
      </c>
      <c r="Q421" s="1699"/>
      <c r="R421" s="1699"/>
      <c r="S421" s="1700"/>
      <c r="T421" s="231" t="s">
        <v>1221</v>
      </c>
      <c r="U421" s="232" t="s">
        <v>1222</v>
      </c>
      <c r="V421" s="1689">
        <v>1</v>
      </c>
      <c r="W421" s="331" t="s">
        <v>57</v>
      </c>
      <c r="X421" s="331" t="s">
        <v>55</v>
      </c>
      <c r="Y421" s="331" t="s">
        <v>260</v>
      </c>
      <c r="Z421" s="742">
        <v>1</v>
      </c>
      <c r="AA421" s="743" t="s">
        <v>57</v>
      </c>
      <c r="AB421" s="742" t="s">
        <v>55</v>
      </c>
      <c r="AC421" s="1690" t="s">
        <v>260</v>
      </c>
      <c r="AD421" s="231" t="s">
        <v>1222</v>
      </c>
      <c r="AE421" s="232" t="str">
        <f t="shared" si="114"/>
        <v>100% CT. Devoir  transmis et réceptionné par mail</v>
      </c>
      <c r="AF421" s="1689">
        <v>1</v>
      </c>
      <c r="AG421" s="1016" t="s">
        <v>57</v>
      </c>
      <c r="AH421" s="1016" t="s">
        <v>55</v>
      </c>
      <c r="AI421" s="234" t="s">
        <v>260</v>
      </c>
      <c r="AJ421" s="742">
        <v>1</v>
      </c>
      <c r="AK421" s="1017" t="s">
        <v>57</v>
      </c>
      <c r="AL421" s="1017" t="s">
        <v>55</v>
      </c>
      <c r="AM421" s="1017" t="s">
        <v>260</v>
      </c>
      <c r="AN421" s="258" t="s">
        <v>1050</v>
      </c>
    </row>
    <row r="422" spans="1:247" ht="28.5" customHeight="1" x14ac:dyDescent="0.25">
      <c r="A422" s="1417" t="s">
        <v>1051</v>
      </c>
      <c r="B422" s="1417" t="s">
        <v>1052</v>
      </c>
      <c r="C422" s="1418" t="s">
        <v>1053</v>
      </c>
      <c r="D422" s="1701"/>
      <c r="E422" s="1702"/>
      <c r="F422" s="1703"/>
      <c r="G422" s="1704"/>
      <c r="H422" s="1705"/>
      <c r="I422" s="1706"/>
      <c r="J422" s="1706"/>
      <c r="K422" s="1707"/>
      <c r="L422" s="1707"/>
      <c r="M422" s="1706"/>
      <c r="N422" s="211"/>
      <c r="O422" s="211"/>
      <c r="P422" s="211"/>
      <c r="Q422" s="211"/>
      <c r="R422" s="211"/>
      <c r="S422" s="1708"/>
      <c r="T422" s="213"/>
      <c r="U422" s="214"/>
      <c r="V422" s="1709"/>
      <c r="W422" s="211"/>
      <c r="X422" s="211"/>
      <c r="Y422" s="211"/>
      <c r="Z422" s="211"/>
      <c r="AA422" s="211"/>
      <c r="AB422" s="211"/>
      <c r="AC422" s="1708"/>
      <c r="AD422" s="213"/>
      <c r="AE422" s="214"/>
      <c r="AF422" s="1709"/>
      <c r="AG422" s="211"/>
      <c r="AH422" s="211"/>
      <c r="AI422" s="211"/>
      <c r="AJ422" s="211"/>
      <c r="AK422" s="211"/>
      <c r="AL422" s="211"/>
      <c r="AM422" s="211"/>
      <c r="AN422" s="211"/>
      <c r="HK422" s="2"/>
      <c r="HL422" s="2"/>
      <c r="HM422" s="2"/>
      <c r="HN422" s="2"/>
      <c r="HO422" s="2"/>
      <c r="HP422" s="2"/>
      <c r="HQ422" s="2"/>
      <c r="HR422" s="2"/>
      <c r="HS422" s="2"/>
    </row>
    <row r="423" spans="1:247" ht="58.5" customHeight="1" x14ac:dyDescent="0.25">
      <c r="A423" s="1691"/>
      <c r="B423" s="992" t="s">
        <v>1054</v>
      </c>
      <c r="C423" s="1524" t="s">
        <v>1055</v>
      </c>
      <c r="D423" s="1692" t="s">
        <v>1056</v>
      </c>
      <c r="E423" s="1693" t="s">
        <v>50</v>
      </c>
      <c r="F423" s="1693"/>
      <c r="G423" s="1694" t="s">
        <v>51</v>
      </c>
      <c r="H423" s="1695"/>
      <c r="I423" s="254" t="s">
        <v>52</v>
      </c>
      <c r="J423" s="1669">
        <v>2</v>
      </c>
      <c r="K423" s="1479" t="s">
        <v>215</v>
      </c>
      <c r="L423" s="254">
        <v>14</v>
      </c>
      <c r="M423" s="254"/>
      <c r="N423" s="1710"/>
      <c r="O423" s="229"/>
      <c r="P423" s="229">
        <v>24</v>
      </c>
      <c r="Q423" s="229"/>
      <c r="R423" s="229"/>
      <c r="S423" s="1688"/>
      <c r="T423" s="231" t="s">
        <v>1184</v>
      </c>
      <c r="U423" s="232" t="s">
        <v>1178</v>
      </c>
      <c r="V423" s="1689">
        <v>1</v>
      </c>
      <c r="W423" s="331" t="s">
        <v>54</v>
      </c>
      <c r="X423" s="331" t="s">
        <v>140</v>
      </c>
      <c r="Y423" s="331"/>
      <c r="Z423" s="742">
        <v>1</v>
      </c>
      <c r="AA423" s="743" t="s">
        <v>57</v>
      </c>
      <c r="AB423" s="742" t="s">
        <v>55</v>
      </c>
      <c r="AC423" s="1690" t="s">
        <v>82</v>
      </c>
      <c r="AD423" s="231" t="s">
        <v>1178</v>
      </c>
      <c r="AE423" s="232" t="str">
        <f t="shared" ref="AE423:AE430" si="115">+AD423</f>
        <v>100% CT Devoir en temps limité (2h) via Célène</v>
      </c>
      <c r="AF423" s="1689">
        <v>1</v>
      </c>
      <c r="AG423" s="1016" t="s">
        <v>57</v>
      </c>
      <c r="AH423" s="1016" t="s">
        <v>55</v>
      </c>
      <c r="AI423" s="234" t="s">
        <v>82</v>
      </c>
      <c r="AJ423" s="742">
        <v>1</v>
      </c>
      <c r="AK423" s="1017" t="s">
        <v>57</v>
      </c>
      <c r="AL423" s="1017" t="s">
        <v>55</v>
      </c>
      <c r="AM423" s="1017" t="s">
        <v>82</v>
      </c>
      <c r="AN423" s="258" t="s">
        <v>1057</v>
      </c>
    </row>
    <row r="424" spans="1:247" ht="58.5" customHeight="1" x14ac:dyDescent="0.25">
      <c r="A424" s="1691"/>
      <c r="B424" s="992" t="s">
        <v>1058</v>
      </c>
      <c r="C424" s="1524" t="s">
        <v>1059</v>
      </c>
      <c r="D424" s="1692" t="s">
        <v>1060</v>
      </c>
      <c r="E424" s="1693" t="s">
        <v>50</v>
      </c>
      <c r="F424" s="1693"/>
      <c r="G424" s="1694" t="s">
        <v>51</v>
      </c>
      <c r="H424" s="1695"/>
      <c r="I424" s="254" t="s">
        <v>52</v>
      </c>
      <c r="J424" s="1669">
        <v>2</v>
      </c>
      <c r="K424" s="1479" t="s">
        <v>526</v>
      </c>
      <c r="L424" s="254">
        <v>14</v>
      </c>
      <c r="M424" s="254"/>
      <c r="N424" s="1710"/>
      <c r="O424" s="229"/>
      <c r="P424" s="229">
        <v>24</v>
      </c>
      <c r="Q424" s="229"/>
      <c r="R424" s="229"/>
      <c r="S424" s="1688"/>
      <c r="T424" s="231" t="s">
        <v>1223</v>
      </c>
      <c r="U424" s="232" t="s">
        <v>1224</v>
      </c>
      <c r="V424" s="1689">
        <v>1</v>
      </c>
      <c r="W424" s="331" t="s">
        <v>57</v>
      </c>
      <c r="X424" s="331" t="s">
        <v>67</v>
      </c>
      <c r="Y424" s="331" t="s">
        <v>782</v>
      </c>
      <c r="Z424" s="742">
        <v>1</v>
      </c>
      <c r="AA424" s="743" t="s">
        <v>57</v>
      </c>
      <c r="AB424" s="742" t="s">
        <v>67</v>
      </c>
      <c r="AC424" s="1690" t="s">
        <v>782</v>
      </c>
      <c r="AD424" s="231" t="s">
        <v>1222</v>
      </c>
      <c r="AE424" s="232" t="str">
        <f t="shared" si="115"/>
        <v>100% CT. Devoir  transmis et réceptionné par mail</v>
      </c>
      <c r="AF424" s="1689">
        <v>1</v>
      </c>
      <c r="AG424" s="1016" t="s">
        <v>57</v>
      </c>
      <c r="AH424" s="1016" t="s">
        <v>67</v>
      </c>
      <c r="AI424" s="234" t="s">
        <v>782</v>
      </c>
      <c r="AJ424" s="742">
        <v>1</v>
      </c>
      <c r="AK424" s="1017" t="s">
        <v>57</v>
      </c>
      <c r="AL424" s="1017" t="s">
        <v>67</v>
      </c>
      <c r="AM424" s="1017" t="s">
        <v>782</v>
      </c>
      <c r="AN424" s="258" t="s">
        <v>1061</v>
      </c>
    </row>
    <row r="425" spans="1:247" ht="58.5" customHeight="1" x14ac:dyDescent="0.25">
      <c r="A425" s="1691"/>
      <c r="B425" s="992" t="s">
        <v>1062</v>
      </c>
      <c r="C425" s="1711" t="s">
        <v>1063</v>
      </c>
      <c r="D425" s="1692" t="s">
        <v>1064</v>
      </c>
      <c r="E425" s="1693" t="s">
        <v>50</v>
      </c>
      <c r="F425" s="1693"/>
      <c r="G425" s="1694" t="s">
        <v>51</v>
      </c>
      <c r="H425" s="1695"/>
      <c r="I425" s="254" t="s">
        <v>52</v>
      </c>
      <c r="J425" s="1669">
        <v>2</v>
      </c>
      <c r="K425" s="1479" t="s">
        <v>268</v>
      </c>
      <c r="L425" s="254">
        <v>14</v>
      </c>
      <c r="M425" s="254"/>
      <c r="N425" s="1712"/>
      <c r="O425" s="229"/>
      <c r="P425" s="229">
        <v>18</v>
      </c>
      <c r="Q425" s="229"/>
      <c r="R425" s="229"/>
      <c r="S425" s="1688"/>
      <c r="T425" s="231" t="s">
        <v>1225</v>
      </c>
      <c r="U425" s="232" t="s">
        <v>1225</v>
      </c>
      <c r="V425" s="1689">
        <v>1</v>
      </c>
      <c r="W425" s="331" t="s">
        <v>57</v>
      </c>
      <c r="X425" s="331" t="s">
        <v>55</v>
      </c>
      <c r="Y425" s="331" t="s">
        <v>260</v>
      </c>
      <c r="Z425" s="742">
        <v>1</v>
      </c>
      <c r="AA425" s="743" t="s">
        <v>57</v>
      </c>
      <c r="AB425" s="742" t="s">
        <v>55</v>
      </c>
      <c r="AC425" s="1690" t="s">
        <v>260</v>
      </c>
      <c r="AD425" s="231" t="s">
        <v>1228</v>
      </c>
      <c r="AE425" s="232" t="str">
        <f t="shared" si="115"/>
        <v>100% CT DEVOIR MAISON(déposé sur Celene, temps limité: 3h)</v>
      </c>
      <c r="AF425" s="1689">
        <v>1</v>
      </c>
      <c r="AG425" s="1016" t="s">
        <v>57</v>
      </c>
      <c r="AH425" s="331" t="s">
        <v>55</v>
      </c>
      <c r="AI425" s="234" t="s">
        <v>260</v>
      </c>
      <c r="AJ425" s="742">
        <v>1</v>
      </c>
      <c r="AK425" s="1017" t="s">
        <v>57</v>
      </c>
      <c r="AL425" s="1017" t="s">
        <v>55</v>
      </c>
      <c r="AM425" s="1017" t="s">
        <v>260</v>
      </c>
      <c r="AN425" s="258" t="s">
        <v>1065</v>
      </c>
    </row>
    <row r="426" spans="1:247" x14ac:dyDescent="0.25">
      <c r="A426" s="1691"/>
      <c r="B426" s="1713"/>
      <c r="C426" s="1711"/>
      <c r="D426" s="1692"/>
      <c r="E426" s="1693"/>
      <c r="F426" s="1693"/>
      <c r="G426" s="1693"/>
      <c r="H426" s="1695"/>
      <c r="I426" s="254"/>
      <c r="J426" s="1697"/>
      <c r="K426" s="254"/>
      <c r="L426" s="254"/>
      <c r="M426" s="1697"/>
      <c r="N426" s="229"/>
      <c r="O426" s="229"/>
      <c r="P426" s="229"/>
      <c r="Q426" s="229"/>
      <c r="R426" s="229"/>
      <c r="S426" s="1700"/>
      <c r="T426" s="38"/>
      <c r="U426" s="39"/>
      <c r="V426" s="1714"/>
      <c r="W426" s="331"/>
      <c r="X426" s="331"/>
      <c r="Y426" s="331"/>
      <c r="Z426" s="742"/>
      <c r="AA426" s="743"/>
      <c r="AB426" s="742"/>
      <c r="AC426" s="1715"/>
      <c r="AD426" s="444"/>
      <c r="AE426" s="236"/>
      <c r="AF426" s="1714"/>
      <c r="AG426" s="1016"/>
      <c r="AH426" s="1016"/>
      <c r="AI426" s="234"/>
      <c r="AJ426" s="742"/>
      <c r="AK426" s="1017"/>
      <c r="AL426" s="1017"/>
      <c r="AM426" s="1017"/>
      <c r="AN426" s="258"/>
    </row>
    <row r="427" spans="1:247" ht="60.75" customHeight="1" x14ac:dyDescent="0.25">
      <c r="A427" s="1716"/>
      <c r="B427" s="1717" t="s">
        <v>1066</v>
      </c>
      <c r="C427" s="1711" t="s">
        <v>1067</v>
      </c>
      <c r="D427" s="1718" t="s">
        <v>1068</v>
      </c>
      <c r="E427" s="1719" t="s">
        <v>50</v>
      </c>
      <c r="F427" s="1719"/>
      <c r="G427" s="1720" t="s">
        <v>51</v>
      </c>
      <c r="H427" s="1721"/>
      <c r="I427" s="254" t="s">
        <v>52</v>
      </c>
      <c r="J427" s="1697">
        <v>2</v>
      </c>
      <c r="K427" s="1479" t="s">
        <v>242</v>
      </c>
      <c r="L427" s="254">
        <v>80</v>
      </c>
      <c r="M427" s="1697"/>
      <c r="N427" s="228" t="s">
        <v>1069</v>
      </c>
      <c r="O427" s="228"/>
      <c r="P427" s="1722" t="s">
        <v>1069</v>
      </c>
      <c r="Q427" s="1722"/>
      <c r="R427" s="1722"/>
      <c r="S427" s="1700" t="s">
        <v>1069</v>
      </c>
      <c r="T427" s="231" t="s">
        <v>1226</v>
      </c>
      <c r="U427" s="232" t="s">
        <v>1226</v>
      </c>
      <c r="V427" s="1714">
        <v>1</v>
      </c>
      <c r="W427" s="331" t="s">
        <v>57</v>
      </c>
      <c r="X427" s="331" t="s">
        <v>883</v>
      </c>
      <c r="Y427" s="331" t="s">
        <v>1070</v>
      </c>
      <c r="Z427" s="742">
        <v>1</v>
      </c>
      <c r="AA427" s="743" t="s">
        <v>57</v>
      </c>
      <c r="AB427" s="742" t="s">
        <v>883</v>
      </c>
      <c r="AC427" s="1715" t="s">
        <v>1070</v>
      </c>
      <c r="AD427" s="231" t="s">
        <v>1226</v>
      </c>
      <c r="AE427" s="232" t="str">
        <f t="shared" si="115"/>
        <v>100% CT mémoire + soutenance à distance via Skype ou Teams</v>
      </c>
      <c r="AF427" s="1714">
        <v>1</v>
      </c>
      <c r="AG427" s="1016" t="s">
        <v>57</v>
      </c>
      <c r="AH427" s="1016" t="s">
        <v>883</v>
      </c>
      <c r="AI427" s="234" t="s">
        <v>1070</v>
      </c>
      <c r="AJ427" s="742">
        <v>1</v>
      </c>
      <c r="AK427" s="1017" t="s">
        <v>57</v>
      </c>
      <c r="AL427" s="1017" t="s">
        <v>883</v>
      </c>
      <c r="AM427" s="1522" t="s">
        <v>1070</v>
      </c>
      <c r="AN427" s="258" t="s">
        <v>1071</v>
      </c>
    </row>
    <row r="428" spans="1:247" ht="28.5" customHeight="1" x14ac:dyDescent="0.25">
      <c r="A428" s="1723" t="s">
        <v>1072</v>
      </c>
      <c r="B428" s="1417" t="s">
        <v>1073</v>
      </c>
      <c r="C428" s="1724" t="s">
        <v>1074</v>
      </c>
      <c r="D428" s="1725"/>
      <c r="E428" s="1726"/>
      <c r="F428" s="1727"/>
      <c r="G428" s="1728"/>
      <c r="H428" s="1729" t="s">
        <v>793</v>
      </c>
      <c r="I428" s="1730" t="s">
        <v>52</v>
      </c>
      <c r="J428" s="1730">
        <v>2</v>
      </c>
      <c r="K428" s="1731"/>
      <c r="L428" s="1731"/>
      <c r="M428" s="1732"/>
      <c r="N428" s="211"/>
      <c r="O428" s="211"/>
      <c r="P428" s="211"/>
      <c r="Q428" s="211"/>
      <c r="R428" s="211"/>
      <c r="S428" s="1733"/>
      <c r="T428" s="213"/>
      <c r="U428" s="214"/>
      <c r="V428" s="1734"/>
      <c r="W428" s="211"/>
      <c r="X428" s="211"/>
      <c r="Y428" s="211"/>
      <c r="Z428" s="211"/>
      <c r="AA428" s="211"/>
      <c r="AB428" s="211"/>
      <c r="AC428" s="1733"/>
      <c r="AD428" s="213"/>
      <c r="AE428" s="214"/>
      <c r="AF428" s="1734"/>
      <c r="AG428" s="211"/>
      <c r="AH428" s="211"/>
      <c r="AI428" s="211"/>
      <c r="AJ428" s="211"/>
      <c r="AK428" s="211"/>
      <c r="AL428" s="211"/>
      <c r="AM428" s="211"/>
      <c r="AN428" s="211"/>
      <c r="HK428" s="2"/>
      <c r="HL428" s="2"/>
      <c r="HM428" s="2"/>
      <c r="HN428" s="2"/>
      <c r="HO428" s="2"/>
      <c r="HP428" s="2"/>
      <c r="HQ428" s="2"/>
      <c r="HR428" s="2"/>
      <c r="HS428" s="2"/>
    </row>
    <row r="429" spans="1:247" ht="99" customHeight="1" x14ac:dyDescent="0.25">
      <c r="A429" s="1716"/>
      <c r="B429" s="992" t="str">
        <f t="shared" ref="B429:AN429" si="116">IF(B375="","",B375)</f>
        <v>LLA6ALL</v>
      </c>
      <c r="C429" s="1711" t="str">
        <f t="shared" si="116"/>
        <v>Allemand S6</v>
      </c>
      <c r="D429" s="1718" t="str">
        <f t="shared" si="116"/>
        <v>LOL6B6A
LOL6C5A
LOL6D6A
LOL6DH1B
LOL6E4A
LOL6G5A
LOL6H5A</v>
      </c>
      <c r="E429" s="1719" t="str">
        <f t="shared" si="116"/>
        <v>UE TRONC COMMUN</v>
      </c>
      <c r="F429" s="1719" t="str">
        <f t="shared" si="116"/>
        <v>UFR COLLEGIUM LLSH</v>
      </c>
      <c r="G429" s="1719" t="str">
        <f t="shared" si="116"/>
        <v>LEA</v>
      </c>
      <c r="H429" s="1721" t="str">
        <f t="shared" si="116"/>
        <v/>
      </c>
      <c r="I429" s="254" t="str">
        <f t="shared" si="116"/>
        <v>2</v>
      </c>
      <c r="J429" s="1697" t="str">
        <f t="shared" si="116"/>
        <v>2</v>
      </c>
      <c r="K429" s="254" t="str">
        <f t="shared" si="116"/>
        <v>FLEURY Alain</v>
      </c>
      <c r="L429" s="254">
        <f t="shared" si="116"/>
        <v>12</v>
      </c>
      <c r="M429" s="1697" t="str">
        <f t="shared" si="116"/>
        <v/>
      </c>
      <c r="N429" s="229" t="str">
        <f t="shared" si="116"/>
        <v/>
      </c>
      <c r="O429" s="229"/>
      <c r="P429" s="229">
        <f t="shared" si="116"/>
        <v>18</v>
      </c>
      <c r="Q429" s="229"/>
      <c r="R429" s="229"/>
      <c r="S429" s="1700" t="str">
        <f t="shared" si="116"/>
        <v/>
      </c>
      <c r="T429" s="231" t="s">
        <v>1314</v>
      </c>
      <c r="U429" s="232" t="s">
        <v>1315</v>
      </c>
      <c r="V429" s="1714">
        <f t="shared" si="116"/>
        <v>1</v>
      </c>
      <c r="W429" s="331" t="str">
        <f t="shared" si="116"/>
        <v>CC</v>
      </c>
      <c r="X429" s="331" t="str">
        <f t="shared" si="116"/>
        <v>écrit et oral</v>
      </c>
      <c r="Y429" s="331" t="str">
        <f t="shared" si="116"/>
        <v>écrit 1h30 + oral 15 min</v>
      </c>
      <c r="Z429" s="742">
        <f t="shared" si="116"/>
        <v>1</v>
      </c>
      <c r="AA429" s="743" t="str">
        <f t="shared" si="116"/>
        <v>CT</v>
      </c>
      <c r="AB429" s="742" t="str">
        <f t="shared" si="116"/>
        <v>écrit</v>
      </c>
      <c r="AC429" s="1715" t="str">
        <f t="shared" si="116"/>
        <v>2h00</v>
      </c>
      <c r="AD429" s="231" t="s">
        <v>1316</v>
      </c>
      <c r="AE429" s="2659" t="str">
        <f>+AD429</f>
        <v>100% CT oral à distance 15 min. Contacter enseignant au préalable par téléphone</v>
      </c>
      <c r="AF429" s="1714">
        <f t="shared" si="116"/>
        <v>1</v>
      </c>
      <c r="AG429" s="1016" t="str">
        <f t="shared" si="116"/>
        <v>CT</v>
      </c>
      <c r="AH429" s="1016" t="str">
        <f t="shared" si="116"/>
        <v>oral</v>
      </c>
      <c r="AI429" s="234" t="str">
        <f t="shared" si="116"/>
        <v>15 min</v>
      </c>
      <c r="AJ429" s="742">
        <f t="shared" si="116"/>
        <v>1</v>
      </c>
      <c r="AK429" s="1017" t="str">
        <f t="shared" si="116"/>
        <v>CT</v>
      </c>
      <c r="AL429" s="1017" t="str">
        <f t="shared" si="116"/>
        <v>oral</v>
      </c>
      <c r="AM429" s="1017" t="str">
        <f t="shared" si="116"/>
        <v>15 min</v>
      </c>
      <c r="AN429" s="258" t="str">
        <f t="shared" si="116"/>
        <v>L'enseignement d'allemand pour spécialistes des autres disciplines travaille sur toutes les compétences écrites et orales et est organisé par groupes de niveau (A2/2 à B1+).</v>
      </c>
    </row>
    <row r="430" spans="1:247" ht="83.25" customHeight="1" x14ac:dyDescent="0.25">
      <c r="A430" s="1721"/>
      <c r="B430" s="1718" t="s">
        <v>1075</v>
      </c>
      <c r="C430" s="1735" t="s">
        <v>1076</v>
      </c>
      <c r="D430" s="1718" t="s">
        <v>1077</v>
      </c>
      <c r="E430" s="1719" t="str">
        <f>IF(E376="","",E376)</f>
        <v>UE TRONC COMMUN</v>
      </c>
      <c r="F430" s="1719" t="s">
        <v>123</v>
      </c>
      <c r="G430" s="1736" t="s">
        <v>51</v>
      </c>
      <c r="H430" s="1737"/>
      <c r="I430" s="1719" t="s">
        <v>52</v>
      </c>
      <c r="J430" s="1719" t="s">
        <v>52</v>
      </c>
      <c r="K430" s="1738" t="s">
        <v>281</v>
      </c>
      <c r="L430" s="1738">
        <v>11</v>
      </c>
      <c r="M430" s="1739"/>
      <c r="N430" s="288"/>
      <c r="O430" s="288"/>
      <c r="P430" s="288">
        <v>18</v>
      </c>
      <c r="Q430" s="288"/>
      <c r="R430" s="288"/>
      <c r="S430" s="1740"/>
      <c r="T430" s="231" t="s">
        <v>1307</v>
      </c>
      <c r="U430" s="232" t="s">
        <v>1308</v>
      </c>
      <c r="V430" s="1741">
        <v>1</v>
      </c>
      <c r="W430" s="1742" t="s">
        <v>54</v>
      </c>
      <c r="X430" s="234"/>
      <c r="Y430" s="234"/>
      <c r="Z430" s="333">
        <v>1</v>
      </c>
      <c r="AA430" s="44" t="s">
        <v>57</v>
      </c>
      <c r="AB430" s="44" t="s">
        <v>127</v>
      </c>
      <c r="AC430" s="1743" t="s">
        <v>82</v>
      </c>
      <c r="AD430" s="231" t="s">
        <v>1309</v>
      </c>
      <c r="AE430" s="232" t="str">
        <f t="shared" si="115"/>
        <v>DM sans temps limité, 
dépôt sujet sur CELENE le xx/06,
copie à rendre au plus tard le xx/06 sur mon adresse email emiliejanton@yahoo.fr, cmasarrre@yahoo.fr</v>
      </c>
      <c r="AF430" s="1741">
        <v>1</v>
      </c>
      <c r="AG430" s="234" t="s">
        <v>57</v>
      </c>
      <c r="AH430" s="234" t="s">
        <v>127</v>
      </c>
      <c r="AI430" s="234" t="s">
        <v>82</v>
      </c>
      <c r="AJ430" s="333">
        <v>1</v>
      </c>
      <c r="AK430" s="44" t="s">
        <v>57</v>
      </c>
      <c r="AL430" s="44" t="s">
        <v>127</v>
      </c>
      <c r="AM430" s="1743" t="s">
        <v>82</v>
      </c>
      <c r="AN430" s="1744" t="s">
        <v>135</v>
      </c>
      <c r="AO430" s="295"/>
      <c r="AP430" s="295"/>
      <c r="AQ430" s="295"/>
      <c r="AR430" s="295"/>
      <c r="AS430" s="295"/>
      <c r="AT430" s="295"/>
      <c r="AU430" s="295"/>
      <c r="AV430" s="295"/>
      <c r="AW430" s="295"/>
      <c r="AX430" s="295"/>
      <c r="AY430" s="295"/>
      <c r="AZ430" s="295"/>
      <c r="BA430" s="295"/>
      <c r="BB430" s="295"/>
      <c r="BC430" s="295"/>
      <c r="BD430" s="295"/>
      <c r="BE430" s="295"/>
      <c r="BF430" s="295"/>
      <c r="BG430" s="295"/>
      <c r="BH430" s="295"/>
      <c r="BI430" s="295"/>
      <c r="BJ430" s="295"/>
      <c r="BK430" s="295"/>
      <c r="BL430" s="295"/>
      <c r="BM430" s="295"/>
      <c r="BN430" s="295"/>
      <c r="BO430" s="295"/>
      <c r="BP430" s="295"/>
      <c r="BQ430" s="295"/>
      <c r="BR430" s="295"/>
      <c r="BS430" s="295"/>
      <c r="BT430" s="295"/>
      <c r="BU430" s="295"/>
      <c r="BV430" s="295"/>
      <c r="BW430" s="295"/>
      <c r="BX430" s="295"/>
      <c r="BY430" s="295"/>
      <c r="BZ430" s="295"/>
      <c r="CA430" s="295"/>
      <c r="CB430" s="295"/>
      <c r="CC430" s="295"/>
      <c r="CD430" s="295"/>
      <c r="CE430" s="295"/>
      <c r="CF430" s="295"/>
      <c r="CG430" s="295"/>
      <c r="CH430" s="295"/>
      <c r="CI430" s="295"/>
      <c r="CJ430" s="295"/>
      <c r="CK430" s="295"/>
      <c r="CL430" s="295"/>
      <c r="CM430" s="295"/>
      <c r="CN430" s="295"/>
      <c r="CO430" s="295"/>
      <c r="CP430" s="295"/>
      <c r="CQ430" s="295"/>
      <c r="CR430" s="295"/>
      <c r="CS430" s="295"/>
      <c r="CT430" s="295"/>
      <c r="CU430" s="295"/>
      <c r="CV430" s="295"/>
      <c r="CW430" s="295"/>
      <c r="CX430" s="295"/>
      <c r="CY430" s="295"/>
      <c r="CZ430" s="295"/>
      <c r="DA430" s="295"/>
      <c r="DB430" s="295"/>
      <c r="DC430" s="295"/>
      <c r="DD430" s="295"/>
      <c r="DE430" s="295"/>
      <c r="DF430" s="295"/>
      <c r="DG430" s="295"/>
      <c r="DH430" s="295"/>
      <c r="DI430" s="295"/>
      <c r="DJ430" s="295"/>
      <c r="DK430" s="295"/>
      <c r="DL430" s="295"/>
      <c r="DM430" s="295"/>
      <c r="DN430" s="295"/>
      <c r="DO430" s="295"/>
      <c r="DP430" s="295"/>
      <c r="DQ430" s="295"/>
      <c r="DR430" s="295"/>
      <c r="DS430" s="295"/>
      <c r="DT430" s="295"/>
      <c r="DU430" s="295"/>
      <c r="DV430" s="295"/>
      <c r="DW430" s="295"/>
      <c r="DX430" s="295"/>
      <c r="DY430" s="295"/>
      <c r="DZ430" s="295"/>
      <c r="EA430" s="295"/>
      <c r="EB430" s="295"/>
      <c r="EC430" s="295"/>
      <c r="ED430" s="295"/>
      <c r="EE430" s="295"/>
      <c r="EF430" s="295"/>
      <c r="EG430" s="295"/>
      <c r="EH430" s="295"/>
      <c r="EI430" s="295"/>
      <c r="EJ430" s="295"/>
      <c r="EK430" s="295"/>
      <c r="EL430" s="295"/>
      <c r="EM430" s="295"/>
      <c r="EN430" s="295"/>
      <c r="EO430" s="295"/>
      <c r="EP430" s="295"/>
      <c r="EQ430" s="295"/>
      <c r="ER430" s="295"/>
      <c r="ES430" s="295"/>
      <c r="ET430" s="295"/>
      <c r="EU430" s="295"/>
      <c r="EV430" s="295"/>
      <c r="EW430" s="295"/>
      <c r="EX430" s="295"/>
      <c r="EY430" s="295"/>
      <c r="EZ430" s="295"/>
      <c r="FA430" s="295"/>
      <c r="FB430" s="295"/>
      <c r="FC430" s="295"/>
      <c r="FD430" s="295"/>
      <c r="FE430" s="295"/>
      <c r="FF430" s="295"/>
      <c r="FG430" s="295"/>
      <c r="FH430" s="295"/>
      <c r="FI430" s="295"/>
      <c r="FJ430" s="295"/>
      <c r="FK430" s="295"/>
      <c r="FL430" s="295"/>
      <c r="FM430" s="295"/>
      <c r="FN430" s="295"/>
      <c r="FO430" s="295"/>
      <c r="FP430" s="295"/>
      <c r="FQ430" s="295"/>
      <c r="FR430" s="295"/>
      <c r="FS430" s="295"/>
      <c r="FT430" s="295"/>
      <c r="FU430" s="295"/>
      <c r="FV430" s="295"/>
      <c r="FW430" s="295"/>
      <c r="FX430" s="295"/>
      <c r="FY430" s="295"/>
      <c r="FZ430" s="295"/>
      <c r="GA430" s="295"/>
      <c r="GB430" s="295"/>
      <c r="GC430" s="295"/>
      <c r="GD430" s="295"/>
      <c r="GE430" s="295"/>
      <c r="GF430" s="295"/>
      <c r="GG430" s="295"/>
      <c r="GH430" s="295"/>
      <c r="GI430" s="295"/>
      <c r="GJ430" s="295"/>
      <c r="GK430" s="295"/>
      <c r="GL430" s="295"/>
      <c r="GM430" s="295"/>
      <c r="GN430" s="295"/>
      <c r="GO430" s="295"/>
      <c r="GP430" s="295"/>
      <c r="GQ430" s="295"/>
      <c r="GR430" s="295"/>
      <c r="GS430" s="295"/>
      <c r="GT430" s="295"/>
      <c r="GU430" s="295"/>
      <c r="GV430" s="295"/>
      <c r="GW430" s="295"/>
      <c r="GX430" s="295"/>
      <c r="GY430" s="295"/>
      <c r="GZ430" s="295"/>
      <c r="HA430" s="295"/>
      <c r="HB430" s="295"/>
      <c r="HC430" s="295"/>
      <c r="HD430" s="295"/>
      <c r="HE430" s="295"/>
      <c r="HF430" s="295"/>
      <c r="HG430" s="295"/>
      <c r="HH430" s="295"/>
      <c r="HI430" s="295"/>
      <c r="HJ430" s="295"/>
      <c r="HK430" s="295"/>
      <c r="HL430" s="295"/>
      <c r="HM430" s="295"/>
      <c r="HN430" s="295"/>
      <c r="HO430" s="295"/>
      <c r="HP430" s="295"/>
      <c r="HQ430" s="295"/>
      <c r="HR430" s="295"/>
      <c r="HS430" s="295"/>
      <c r="HT430" s="296"/>
      <c r="HU430" s="296"/>
      <c r="HV430" s="296"/>
      <c r="HW430" s="296"/>
      <c r="HX430" s="296"/>
      <c r="HY430" s="296"/>
      <c r="HZ430" s="296"/>
      <c r="IA430" s="296"/>
      <c r="IB430" s="296"/>
      <c r="IC430" s="296"/>
      <c r="ID430" s="296"/>
      <c r="IE430" s="296"/>
      <c r="IF430" s="296"/>
      <c r="IG430" s="296"/>
      <c r="IH430" s="296"/>
      <c r="II430" s="296"/>
      <c r="IJ430" s="296"/>
      <c r="IK430" s="296"/>
      <c r="IL430" s="296"/>
    </row>
    <row r="431" spans="1:247" ht="25.5" x14ac:dyDescent="0.25">
      <c r="A431" s="1691"/>
      <c r="B431" s="992" t="str">
        <f>IF(B377="","",B377)</f>
        <v>LLA6G90</v>
      </c>
      <c r="C431" s="1711" t="str">
        <f t="shared" ref="C431:AN431" si="117">IF(C377="","",C377)</f>
        <v>Atelier d'écriture 2</v>
      </c>
      <c r="D431" s="1692" t="str">
        <f t="shared" si="117"/>
        <v/>
      </c>
      <c r="E431" s="1693" t="str">
        <f t="shared" si="117"/>
        <v>UE TRONC COMMUN</v>
      </c>
      <c r="F431" s="1693" t="str">
        <f t="shared" si="117"/>
        <v>L3 LLCER</v>
      </c>
      <c r="G431" s="1693" t="s">
        <v>286</v>
      </c>
      <c r="H431" s="1695" t="str">
        <f t="shared" si="117"/>
        <v/>
      </c>
      <c r="I431" s="254" t="str">
        <f t="shared" si="117"/>
        <v>2</v>
      </c>
      <c r="J431" s="1669" t="str">
        <f t="shared" si="117"/>
        <v>2</v>
      </c>
      <c r="K431" s="254" t="str">
        <f t="shared" si="117"/>
        <v>SERPOLLET Noëlle
NATANSON Brigitte</v>
      </c>
      <c r="L431" s="254" t="str">
        <f t="shared" si="117"/>
        <v>09</v>
      </c>
      <c r="M431" s="1669" t="str">
        <f t="shared" si="117"/>
        <v/>
      </c>
      <c r="N431" s="229" t="str">
        <f t="shared" si="117"/>
        <v/>
      </c>
      <c r="O431" s="229"/>
      <c r="P431" s="229">
        <f t="shared" si="117"/>
        <v>15</v>
      </c>
      <c r="Q431" s="229" t="str">
        <f t="shared" si="117"/>
        <v/>
      </c>
      <c r="R431" s="229"/>
      <c r="S431" s="1688" t="str">
        <f t="shared" si="117"/>
        <v/>
      </c>
      <c r="T431" s="231" t="s">
        <v>502</v>
      </c>
      <c r="U431" s="232" t="s">
        <v>385</v>
      </c>
      <c r="V431" s="1689">
        <f t="shared" si="117"/>
        <v>1</v>
      </c>
      <c r="W431" s="331" t="str">
        <f t="shared" si="117"/>
        <v>CC</v>
      </c>
      <c r="X431" s="331" t="str">
        <f t="shared" si="117"/>
        <v>écrit et oral</v>
      </c>
      <c r="Y431" s="331" t="str">
        <f t="shared" si="117"/>
        <v>2 écrits 1h30 et 1 oral 15 min</v>
      </c>
      <c r="Z431" s="742">
        <f t="shared" si="117"/>
        <v>1</v>
      </c>
      <c r="AA431" s="743" t="str">
        <f t="shared" si="117"/>
        <v>CT</v>
      </c>
      <c r="AB431" s="742" t="str">
        <f t="shared" si="117"/>
        <v>écrit</v>
      </c>
      <c r="AC431" s="1690" t="str">
        <f t="shared" si="117"/>
        <v>2h00</v>
      </c>
      <c r="AD431" s="1117" t="s">
        <v>385</v>
      </c>
      <c r="AE431" s="2659" t="str">
        <f t="shared" ref="AE431" si="118">IF(AE382="","",AE382)</f>
        <v>100% CT écrit 2h Célène</v>
      </c>
      <c r="AF431" s="1689">
        <f t="shared" si="117"/>
        <v>1</v>
      </c>
      <c r="AG431" s="1016" t="str">
        <f t="shared" si="117"/>
        <v>CT</v>
      </c>
      <c r="AH431" s="1016" t="str">
        <f t="shared" si="117"/>
        <v>écrit</v>
      </c>
      <c r="AI431" s="234" t="str">
        <f t="shared" si="117"/>
        <v>2h00</v>
      </c>
      <c r="AJ431" s="742">
        <f t="shared" si="117"/>
        <v>1</v>
      </c>
      <c r="AK431" s="1017" t="str">
        <f t="shared" si="117"/>
        <v>CT</v>
      </c>
      <c r="AL431" s="1017" t="str">
        <f t="shared" si="117"/>
        <v>écrit</v>
      </c>
      <c r="AM431" s="1017" t="str">
        <f t="shared" si="117"/>
        <v>2h00</v>
      </c>
      <c r="AN431" s="258" t="str">
        <f t="shared" si="117"/>
        <v/>
      </c>
    </row>
    <row r="432" spans="1:247" s="1760" customFormat="1" ht="54" customHeight="1" x14ac:dyDescent="0.25">
      <c r="A432" s="1745" t="s">
        <v>632</v>
      </c>
      <c r="B432" s="754" t="s">
        <v>1078</v>
      </c>
      <c r="C432" s="1746" t="s">
        <v>1079</v>
      </c>
      <c r="D432" s="754" t="s">
        <v>1080</v>
      </c>
      <c r="E432" s="754" t="s">
        <v>50</v>
      </c>
      <c r="F432" s="1747" t="s">
        <v>801</v>
      </c>
      <c r="G432" s="1748" t="s">
        <v>286</v>
      </c>
      <c r="H432" s="1749"/>
      <c r="I432" s="1750" t="s">
        <v>52</v>
      </c>
      <c r="J432" s="1750" t="s">
        <v>52</v>
      </c>
      <c r="K432" s="1751" t="s">
        <v>288</v>
      </c>
      <c r="L432" s="1752" t="str">
        <f>"08"</f>
        <v>08</v>
      </c>
      <c r="M432" s="1753"/>
      <c r="N432" s="1754"/>
      <c r="O432" s="1754"/>
      <c r="P432" s="1754">
        <v>18</v>
      </c>
      <c r="Q432" s="1754"/>
      <c r="R432" s="1754"/>
      <c r="S432" s="1753"/>
      <c r="T432" s="231" t="s">
        <v>1305</v>
      </c>
      <c r="U432" s="232" t="s">
        <v>1306</v>
      </c>
      <c r="V432" s="1755">
        <v>1</v>
      </c>
      <c r="W432" s="757" t="s">
        <v>54</v>
      </c>
      <c r="X432" s="757"/>
      <c r="Y432" s="757"/>
      <c r="Z432" s="758">
        <v>1</v>
      </c>
      <c r="AA432" s="1756" t="s">
        <v>57</v>
      </c>
      <c r="AB432" s="1756" t="s">
        <v>55</v>
      </c>
      <c r="AC432" s="1757" t="s">
        <v>82</v>
      </c>
      <c r="AD432" s="1117" t="s">
        <v>537</v>
      </c>
      <c r="AE432" s="2659" t="str">
        <f>+AD432</f>
        <v>100% CT (dossier)</v>
      </c>
      <c r="AF432" s="1758">
        <v>1</v>
      </c>
      <c r="AG432" s="757" t="s">
        <v>57</v>
      </c>
      <c r="AH432" s="757" t="s">
        <v>55</v>
      </c>
      <c r="AI432" s="757" t="s">
        <v>82</v>
      </c>
      <c r="AJ432" s="758">
        <v>1</v>
      </c>
      <c r="AK432" s="1756" t="s">
        <v>57</v>
      </c>
      <c r="AL432" s="1756" t="s">
        <v>55</v>
      </c>
      <c r="AM432" s="1756" t="s">
        <v>82</v>
      </c>
      <c r="AN432" s="1137" t="s">
        <v>1081</v>
      </c>
      <c r="AO432" s="1759"/>
      <c r="AP432" s="1759"/>
      <c r="AQ432" s="1759"/>
      <c r="AR432" s="1759"/>
      <c r="AS432" s="1759"/>
      <c r="AT432" s="1759"/>
      <c r="AU432" s="1759"/>
      <c r="AV432" s="1759"/>
      <c r="AW432" s="1759"/>
      <c r="AX432" s="1759"/>
      <c r="AY432" s="1759"/>
      <c r="AZ432" s="1759"/>
      <c r="BA432" s="1759"/>
      <c r="BB432" s="1759"/>
      <c r="BC432" s="1759"/>
      <c r="BD432" s="1759"/>
      <c r="BE432" s="1759"/>
      <c r="BF432" s="1759"/>
      <c r="BG432" s="1759"/>
      <c r="BH432" s="1759"/>
      <c r="BI432" s="1759"/>
      <c r="BJ432" s="1759"/>
      <c r="BK432" s="1759"/>
      <c r="BL432" s="1759"/>
      <c r="BM432" s="1759"/>
      <c r="BN432" s="1759"/>
      <c r="BO432" s="1759"/>
      <c r="BP432" s="1759"/>
      <c r="BQ432" s="1759"/>
      <c r="BR432" s="1759"/>
      <c r="BS432" s="1759"/>
      <c r="BT432" s="1759"/>
      <c r="BU432" s="1759"/>
      <c r="BV432" s="1759"/>
      <c r="BW432" s="1759"/>
      <c r="BX432" s="1759"/>
      <c r="BY432" s="1759"/>
      <c r="BZ432" s="1759"/>
      <c r="CA432" s="1759"/>
      <c r="CB432" s="1759"/>
      <c r="CC432" s="1759"/>
      <c r="CD432" s="1759"/>
      <c r="CE432" s="1759"/>
      <c r="CF432" s="1759"/>
      <c r="CG432" s="1759"/>
      <c r="CH432" s="1759"/>
      <c r="CI432" s="1759"/>
      <c r="CJ432" s="1759"/>
      <c r="CK432" s="1759"/>
      <c r="CL432" s="1759"/>
      <c r="CM432" s="1759"/>
      <c r="CN432" s="1759"/>
      <c r="CO432" s="1759"/>
      <c r="CP432" s="1759"/>
      <c r="CQ432" s="1759"/>
      <c r="CR432" s="1759"/>
      <c r="CS432" s="1759"/>
      <c r="CT432" s="1759"/>
      <c r="CU432" s="1759"/>
      <c r="CV432" s="1759"/>
      <c r="CW432" s="1759"/>
      <c r="CX432" s="1759"/>
      <c r="CY432" s="1759"/>
      <c r="CZ432" s="1759"/>
      <c r="DA432" s="1759"/>
      <c r="DB432" s="1759"/>
      <c r="DC432" s="1759"/>
      <c r="DD432" s="1759"/>
      <c r="DE432" s="1759"/>
      <c r="DF432" s="1759"/>
      <c r="DG432" s="1759"/>
      <c r="DH432" s="1759"/>
      <c r="DI432" s="1759"/>
      <c r="DJ432" s="1759"/>
      <c r="DK432" s="1759"/>
      <c r="DL432" s="1759"/>
      <c r="DM432" s="1759"/>
      <c r="DN432" s="1759"/>
      <c r="DO432" s="1759"/>
      <c r="DP432" s="1759"/>
      <c r="DQ432" s="1759"/>
      <c r="DR432" s="1759"/>
      <c r="DS432" s="1759"/>
      <c r="DT432" s="1759"/>
      <c r="DU432" s="1759"/>
      <c r="DV432" s="1759"/>
      <c r="DW432" s="1759"/>
      <c r="DX432" s="1759"/>
      <c r="DY432" s="1759"/>
      <c r="DZ432" s="1759"/>
      <c r="EA432" s="1759"/>
      <c r="EB432" s="1759"/>
      <c r="EC432" s="1759"/>
      <c r="ED432" s="1759"/>
      <c r="EE432" s="1759"/>
      <c r="EF432" s="1759"/>
      <c r="EG432" s="1759"/>
      <c r="EH432" s="1759"/>
      <c r="EI432" s="1759"/>
      <c r="EJ432" s="1759"/>
      <c r="EK432" s="1759"/>
      <c r="EL432" s="1759"/>
      <c r="EM432" s="1759"/>
      <c r="EN432" s="1759"/>
      <c r="EO432" s="1759"/>
      <c r="EP432" s="1759"/>
      <c r="EQ432" s="1759"/>
      <c r="ER432" s="1759"/>
      <c r="ES432" s="1759"/>
      <c r="ET432" s="1759"/>
      <c r="EU432" s="1759"/>
      <c r="EV432" s="1759"/>
      <c r="EW432" s="1759"/>
      <c r="EX432" s="1759"/>
      <c r="EY432" s="1759"/>
      <c r="EZ432" s="1759"/>
      <c r="FA432" s="1759"/>
      <c r="FB432" s="1759"/>
      <c r="FC432" s="1759"/>
      <c r="FD432" s="1759"/>
      <c r="FE432" s="1759"/>
      <c r="FF432" s="1759"/>
      <c r="FG432" s="1759"/>
      <c r="FH432" s="1759"/>
      <c r="FI432" s="1759"/>
      <c r="FJ432" s="1759"/>
      <c r="FK432" s="1759"/>
      <c r="FL432" s="1759"/>
      <c r="FM432" s="1759"/>
      <c r="FN432" s="1759"/>
      <c r="FO432" s="1759"/>
      <c r="FP432" s="1759"/>
      <c r="FQ432" s="1759"/>
      <c r="FR432" s="1759"/>
      <c r="FS432" s="1759"/>
      <c r="FT432" s="1759"/>
      <c r="FU432" s="1759"/>
      <c r="FV432" s="1759"/>
      <c r="FW432" s="1759"/>
      <c r="FX432" s="1759"/>
      <c r="FY432" s="1759"/>
      <c r="FZ432" s="1759"/>
      <c r="GA432" s="1759"/>
      <c r="GB432" s="1759"/>
      <c r="GC432" s="1759"/>
      <c r="GD432" s="1759"/>
      <c r="GE432" s="1759"/>
      <c r="GF432" s="1759"/>
      <c r="GG432" s="1759"/>
      <c r="GH432" s="1759"/>
      <c r="GI432" s="1759"/>
      <c r="GJ432" s="1759"/>
      <c r="GK432" s="1759"/>
      <c r="GL432" s="1759"/>
      <c r="GM432" s="1759"/>
      <c r="GN432" s="1759"/>
      <c r="GO432" s="1759"/>
      <c r="GP432" s="1759"/>
      <c r="GQ432" s="1759"/>
      <c r="GR432" s="1759"/>
      <c r="GS432" s="1759"/>
      <c r="GT432" s="1759"/>
      <c r="GU432" s="1759"/>
      <c r="GV432" s="1759"/>
      <c r="GW432" s="1759"/>
      <c r="GX432" s="1759"/>
      <c r="GY432" s="1759"/>
      <c r="GZ432" s="1759"/>
      <c r="HA432" s="1759"/>
      <c r="HB432" s="1759"/>
      <c r="HC432" s="1759"/>
      <c r="HD432" s="1759"/>
      <c r="HE432" s="1759"/>
      <c r="HF432" s="1759"/>
      <c r="HG432" s="1759"/>
      <c r="HH432" s="1759"/>
      <c r="HI432" s="1759"/>
      <c r="HJ432" s="1759"/>
      <c r="HK432" s="1759"/>
      <c r="HL432" s="1759"/>
      <c r="HM432" s="1759"/>
      <c r="HN432" s="1759"/>
      <c r="HO432" s="1759"/>
      <c r="HP432" s="1759"/>
      <c r="HQ432" s="1759"/>
      <c r="HR432" s="1759"/>
      <c r="HS432" s="1759"/>
      <c r="HT432" s="1759"/>
      <c r="HU432" s="1759"/>
      <c r="HV432" s="1759"/>
      <c r="HW432" s="1759"/>
      <c r="HX432" s="1759"/>
      <c r="HY432" s="1759"/>
      <c r="HZ432" s="1759"/>
      <c r="IA432" s="1759"/>
      <c r="IB432" s="1759"/>
      <c r="IC432" s="1759"/>
      <c r="ID432" s="1759"/>
      <c r="IE432" s="1759"/>
      <c r="IF432" s="1759"/>
      <c r="IG432" s="1759"/>
      <c r="IH432" s="1759"/>
      <c r="II432" s="1759"/>
      <c r="IJ432" s="1759"/>
      <c r="IK432" s="1759"/>
      <c r="IL432" s="1759"/>
      <c r="IM432" s="1759"/>
    </row>
    <row r="433" spans="1:247" ht="30.75" customHeight="1" x14ac:dyDescent="0.25">
      <c r="A433" s="1429" t="s">
        <v>1082</v>
      </c>
      <c r="B433" s="1429" t="s">
        <v>1083</v>
      </c>
      <c r="C433" s="310" t="s">
        <v>806</v>
      </c>
      <c r="D433" s="1761" t="s">
        <v>1084</v>
      </c>
      <c r="E433" s="1762" t="s">
        <v>144</v>
      </c>
      <c r="F433" s="1762"/>
      <c r="G433" s="1763"/>
      <c r="H433" s="1764"/>
      <c r="I433" s="1765">
        <f>+I436+I437+I438</f>
        <v>6</v>
      </c>
      <c r="J433" s="1765">
        <f>+J436+J437+J438</f>
        <v>6</v>
      </c>
      <c r="K433" s="1766"/>
      <c r="L433" s="1766"/>
      <c r="M433" s="1767"/>
      <c r="N433" s="1768"/>
      <c r="O433" s="1768"/>
      <c r="P433" s="1768"/>
      <c r="Q433" s="1768"/>
      <c r="R433" s="1768"/>
      <c r="S433" s="1769"/>
      <c r="T433" s="317"/>
      <c r="U433" s="318"/>
      <c r="V433" s="1770"/>
      <c r="W433" s="320"/>
      <c r="X433" s="1771"/>
      <c r="Y433" s="1772"/>
      <c r="Z433" s="1773"/>
      <c r="AA433" s="1773"/>
      <c r="AB433" s="1773"/>
      <c r="AC433" s="1774"/>
      <c r="AD433" s="324"/>
      <c r="AE433" s="325"/>
      <c r="AF433" s="1772"/>
      <c r="AG433" s="1773"/>
      <c r="AH433" s="1773"/>
      <c r="AI433" s="1773"/>
      <c r="AJ433" s="1773"/>
      <c r="AK433" s="1773"/>
      <c r="AL433" s="1773"/>
      <c r="AM433" s="1773"/>
      <c r="AN433" s="1775"/>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row>
    <row r="434" spans="1:247" s="1375" customFormat="1" ht="49.5" customHeight="1" x14ac:dyDescent="0.25">
      <c r="A434" s="1776" t="s">
        <v>1085</v>
      </c>
      <c r="B434" s="1776" t="s">
        <v>1086</v>
      </c>
      <c r="C434" s="1777" t="s">
        <v>1087</v>
      </c>
      <c r="D434" s="1778"/>
      <c r="E434" s="1779" t="s">
        <v>118</v>
      </c>
      <c r="F434" s="1777" t="s">
        <v>1020</v>
      </c>
      <c r="G434" s="1780" t="s">
        <v>51</v>
      </c>
      <c r="H434" s="1781"/>
      <c r="I434" s="1780"/>
      <c r="J434" s="1780"/>
      <c r="K434" s="1363" t="s">
        <v>215</v>
      </c>
      <c r="L434" s="1363"/>
      <c r="M434" s="1782"/>
      <c r="N434" s="1357"/>
      <c r="O434" s="1357"/>
      <c r="P434" s="1357"/>
      <c r="Q434" s="1357"/>
      <c r="R434" s="1357"/>
      <c r="S434" s="1782"/>
      <c r="T434" s="1365"/>
      <c r="U434" s="1366"/>
      <c r="V434" s="1783"/>
      <c r="W434" s="1368"/>
      <c r="X434" s="1368"/>
      <c r="Y434" s="1368"/>
      <c r="Z434" s="1369"/>
      <c r="AA434" s="1368"/>
      <c r="AB434" s="1368"/>
      <c r="AC434" s="1784"/>
      <c r="AD434" s="1371"/>
      <c r="AE434" s="1372"/>
      <c r="AF434" s="1783"/>
      <c r="AG434" s="1368"/>
      <c r="AH434" s="1368"/>
      <c r="AI434" s="1368"/>
      <c r="AJ434" s="1369"/>
      <c r="AK434" s="1368"/>
      <c r="AL434" s="1368"/>
      <c r="AM434" s="1368"/>
      <c r="AN434" s="1373"/>
      <c r="AO434" s="1374"/>
      <c r="AP434" s="1374"/>
      <c r="AQ434" s="1374"/>
      <c r="AR434" s="1374"/>
      <c r="AS434" s="1374"/>
      <c r="AT434" s="1374"/>
      <c r="AU434" s="1374"/>
      <c r="AV434" s="1374"/>
      <c r="AW434" s="1374"/>
      <c r="AX434" s="1374"/>
      <c r="AY434" s="1374"/>
      <c r="AZ434" s="1374"/>
      <c r="BA434" s="1374"/>
      <c r="BB434" s="1374"/>
      <c r="BC434" s="1374"/>
      <c r="BD434" s="1374"/>
      <c r="BE434" s="1374"/>
      <c r="BF434" s="1374"/>
      <c r="BG434" s="1374"/>
      <c r="BH434" s="1374"/>
      <c r="BI434" s="1374"/>
      <c r="BJ434" s="1374"/>
      <c r="BK434" s="1374"/>
      <c r="BL434" s="1374"/>
      <c r="BM434" s="1374"/>
      <c r="BN434" s="1374"/>
      <c r="BO434" s="1374"/>
      <c r="BP434" s="1374"/>
      <c r="BQ434" s="1374"/>
      <c r="BR434" s="1374"/>
      <c r="BS434" s="1374"/>
      <c r="BT434" s="1374"/>
      <c r="BU434" s="1374"/>
      <c r="BV434" s="1374"/>
      <c r="BW434" s="1374"/>
      <c r="BX434" s="1374"/>
      <c r="BY434" s="1374"/>
      <c r="BZ434" s="1374"/>
      <c r="CA434" s="1374"/>
      <c r="CB434" s="1374"/>
      <c r="CC434" s="1374"/>
      <c r="CD434" s="1374"/>
      <c r="CE434" s="1374"/>
      <c r="CF434" s="1374"/>
      <c r="CG434" s="1374"/>
      <c r="CH434" s="1374"/>
      <c r="CI434" s="1374"/>
      <c r="CJ434" s="1374"/>
      <c r="CK434" s="1374"/>
      <c r="CL434" s="1374"/>
      <c r="CM434" s="1374"/>
      <c r="CN434" s="1374"/>
      <c r="CO434" s="1374"/>
      <c r="CP434" s="1374"/>
      <c r="CQ434" s="1374"/>
      <c r="CR434" s="1374"/>
      <c r="CS434" s="1374"/>
      <c r="CT434" s="1374"/>
      <c r="CU434" s="1374"/>
      <c r="CV434" s="1374"/>
      <c r="CW434" s="1374"/>
      <c r="CX434" s="1374"/>
      <c r="CY434" s="1374"/>
      <c r="CZ434" s="1374"/>
      <c r="DA434" s="1374"/>
      <c r="DB434" s="1374"/>
      <c r="DC434" s="1374"/>
      <c r="DD434" s="1374"/>
      <c r="DE434" s="1374"/>
      <c r="DF434" s="1374"/>
      <c r="DG434" s="1374"/>
      <c r="DH434" s="1374"/>
      <c r="DI434" s="1374"/>
      <c r="DJ434" s="1374"/>
      <c r="DK434" s="1374"/>
      <c r="DL434" s="1374"/>
      <c r="DM434" s="1374"/>
      <c r="DN434" s="1374"/>
      <c r="DO434" s="1374"/>
      <c r="DP434" s="1374"/>
      <c r="DQ434" s="1374"/>
      <c r="DR434" s="1374"/>
      <c r="DS434" s="1374"/>
      <c r="DT434" s="1374"/>
      <c r="DU434" s="1374"/>
      <c r="DV434" s="1374"/>
      <c r="DW434" s="1374"/>
      <c r="DX434" s="1374"/>
      <c r="DY434" s="1374"/>
      <c r="DZ434" s="1374"/>
      <c r="EA434" s="1374"/>
      <c r="EB434" s="1374"/>
      <c r="EC434" s="1374"/>
      <c r="ED434" s="1374"/>
      <c r="EE434" s="1374"/>
      <c r="EF434" s="1374"/>
      <c r="EG434" s="1374"/>
      <c r="EH434" s="1374"/>
      <c r="EI434" s="1374"/>
      <c r="EJ434" s="1374"/>
      <c r="EK434" s="1374"/>
      <c r="EL434" s="1374"/>
      <c r="EM434" s="1374"/>
      <c r="EN434" s="1374"/>
      <c r="EO434" s="1374"/>
      <c r="EP434" s="1374"/>
      <c r="EQ434" s="1374"/>
      <c r="ER434" s="1374"/>
      <c r="ES434" s="1374"/>
      <c r="ET434" s="1374"/>
      <c r="EU434" s="1374"/>
      <c r="EV434" s="1374"/>
      <c r="EW434" s="1374"/>
      <c r="EX434" s="1374"/>
      <c r="EY434" s="1374"/>
      <c r="EZ434" s="1374"/>
      <c r="FA434" s="1374"/>
      <c r="FB434" s="1374"/>
      <c r="FC434" s="1374"/>
      <c r="FD434" s="1374"/>
      <c r="FE434" s="1374"/>
      <c r="FF434" s="1374"/>
      <c r="FG434" s="1374"/>
      <c r="FH434" s="1374"/>
      <c r="FI434" s="1374"/>
      <c r="FJ434" s="1374"/>
      <c r="FK434" s="1374"/>
      <c r="FL434" s="1374"/>
      <c r="FM434" s="1374"/>
      <c r="FN434" s="1374"/>
      <c r="FO434" s="1374"/>
      <c r="FP434" s="1374"/>
      <c r="FQ434" s="1374"/>
      <c r="FR434" s="1374"/>
      <c r="FS434" s="1374"/>
      <c r="FT434" s="1374"/>
      <c r="FU434" s="1374"/>
      <c r="FV434" s="1374"/>
      <c r="FW434" s="1374"/>
      <c r="FX434" s="1374"/>
      <c r="FY434" s="1374"/>
      <c r="FZ434" s="1374"/>
      <c r="GA434" s="1374"/>
      <c r="GB434" s="1374"/>
      <c r="GC434" s="1374"/>
      <c r="GD434" s="1374"/>
      <c r="GE434" s="1374"/>
      <c r="GF434" s="1374"/>
      <c r="GG434" s="1374"/>
      <c r="GH434" s="1374"/>
      <c r="GI434" s="1374"/>
      <c r="GJ434" s="1374"/>
      <c r="GK434" s="1374"/>
      <c r="GL434" s="1374"/>
      <c r="GM434" s="1374"/>
      <c r="GN434" s="1374"/>
      <c r="GO434" s="1374"/>
      <c r="GP434" s="1374"/>
      <c r="GQ434" s="1374"/>
      <c r="GR434" s="1374"/>
      <c r="GS434" s="1374"/>
      <c r="GT434" s="1374"/>
      <c r="GU434" s="1374"/>
      <c r="GV434" s="1374"/>
      <c r="GW434" s="1374"/>
      <c r="GX434" s="1374"/>
      <c r="GY434" s="1374"/>
      <c r="GZ434" s="1374"/>
      <c r="HA434" s="1374"/>
      <c r="HB434" s="1374"/>
      <c r="HC434" s="1374"/>
      <c r="HD434" s="1374"/>
      <c r="HE434" s="1374"/>
      <c r="HF434" s="1374"/>
      <c r="HG434" s="1374"/>
      <c r="HH434" s="1374"/>
      <c r="HI434" s="1374"/>
      <c r="HJ434" s="1374"/>
      <c r="HK434" s="1374"/>
      <c r="HL434" s="1374"/>
      <c r="HM434" s="1374"/>
      <c r="HN434" s="1374"/>
      <c r="HO434" s="1374"/>
      <c r="HP434" s="1374"/>
      <c r="HQ434" s="1374"/>
      <c r="HR434" s="1374"/>
      <c r="HS434" s="1374"/>
      <c r="HT434" s="1374"/>
      <c r="HU434" s="1374"/>
      <c r="HV434" s="1374"/>
      <c r="HW434" s="1374"/>
      <c r="HX434" s="1374"/>
      <c r="HY434" s="1374"/>
      <c r="HZ434" s="1374"/>
      <c r="IA434" s="1374"/>
      <c r="IB434" s="1374"/>
      <c r="IC434" s="1374"/>
      <c r="ID434" s="1374"/>
      <c r="IE434" s="1374"/>
      <c r="IF434" s="1374"/>
      <c r="IG434" s="1374"/>
      <c r="IH434" s="1374"/>
      <c r="II434" s="1374"/>
      <c r="IJ434" s="1374"/>
      <c r="IK434" s="1374"/>
      <c r="IL434" s="1374"/>
      <c r="IM434" s="1374"/>
    </row>
    <row r="435" spans="1:247" ht="27.75" customHeight="1" x14ac:dyDescent="0.25">
      <c r="A435" s="1417" t="s">
        <v>1088</v>
      </c>
      <c r="B435" s="1417" t="s">
        <v>1089</v>
      </c>
      <c r="C435" s="1418" t="s">
        <v>1090</v>
      </c>
      <c r="D435" s="1785"/>
      <c r="E435" s="1786" t="s">
        <v>118</v>
      </c>
      <c r="F435" s="1787"/>
      <c r="G435" s="1785" t="s">
        <v>51</v>
      </c>
      <c r="H435" s="1788"/>
      <c r="I435" s="1789"/>
      <c r="J435" s="1789"/>
      <c r="K435" s="1790"/>
      <c r="L435" s="1790"/>
      <c r="M435" s="1791"/>
      <c r="N435" s="211"/>
      <c r="O435" s="211"/>
      <c r="P435" s="211"/>
      <c r="Q435" s="211"/>
      <c r="R435" s="211"/>
      <c r="S435" s="1733"/>
      <c r="T435" s="213"/>
      <c r="U435" s="214"/>
      <c r="V435" s="1734"/>
      <c r="W435" s="211"/>
      <c r="X435" s="211"/>
      <c r="Y435" s="211"/>
      <c r="Z435" s="211"/>
      <c r="AA435" s="211"/>
      <c r="AB435" s="211"/>
      <c r="AC435" s="1733"/>
      <c r="AD435" s="213"/>
      <c r="AE435" s="214"/>
      <c r="AF435" s="1734"/>
      <c r="AG435" s="211"/>
      <c r="AH435" s="211"/>
      <c r="AI435" s="211"/>
      <c r="AJ435" s="211"/>
      <c r="AK435" s="211"/>
      <c r="AL435" s="211"/>
      <c r="AM435" s="211"/>
      <c r="AN435" s="211"/>
      <c r="HK435" s="2"/>
      <c r="HL435" s="2"/>
      <c r="HM435" s="2"/>
      <c r="HN435" s="2"/>
      <c r="HO435" s="2"/>
      <c r="HP435" s="2"/>
      <c r="HQ435" s="2"/>
      <c r="HR435" s="2"/>
      <c r="HS435" s="2"/>
    </row>
    <row r="436" spans="1:247" ht="66.75" customHeight="1" x14ac:dyDescent="0.25">
      <c r="A436" s="1792"/>
      <c r="B436" s="1793" t="s">
        <v>1007</v>
      </c>
      <c r="C436" s="1794" t="s">
        <v>1008</v>
      </c>
      <c r="D436" s="1795" t="s">
        <v>1091</v>
      </c>
      <c r="E436" s="1796" t="s">
        <v>149</v>
      </c>
      <c r="F436" s="1796"/>
      <c r="G436" s="1796" t="s">
        <v>51</v>
      </c>
      <c r="H436" s="1797"/>
      <c r="I436" s="254" t="s">
        <v>52</v>
      </c>
      <c r="J436" s="1697">
        <v>2</v>
      </c>
      <c r="K436" s="1479" t="s">
        <v>133</v>
      </c>
      <c r="L436" s="254">
        <v>14</v>
      </c>
      <c r="M436" s="1697"/>
      <c r="N436" s="570"/>
      <c r="O436" s="570"/>
      <c r="P436" s="255">
        <v>18</v>
      </c>
      <c r="Q436" s="255"/>
      <c r="R436" s="255"/>
      <c r="S436" s="1700"/>
      <c r="T436" s="231" t="s">
        <v>1216</v>
      </c>
      <c r="U436" s="232" t="s">
        <v>1211</v>
      </c>
      <c r="V436" s="1798" t="s">
        <v>258</v>
      </c>
      <c r="W436" s="291" t="s">
        <v>112</v>
      </c>
      <c r="X436" s="291" t="s">
        <v>67</v>
      </c>
      <c r="Y436" s="291" t="s">
        <v>237</v>
      </c>
      <c r="Z436" s="292">
        <v>1</v>
      </c>
      <c r="AA436" s="293" t="s">
        <v>57</v>
      </c>
      <c r="AB436" s="293" t="s">
        <v>67</v>
      </c>
      <c r="AC436" s="1715" t="s">
        <v>237</v>
      </c>
      <c r="AD436" s="231" t="s">
        <v>1211</v>
      </c>
      <c r="AE436" s="232" t="str">
        <f t="shared" ref="AE436:AE437" si="119">+AD436</f>
        <v>100% CT / DM à deposer sur Celène sans limitation de temps</v>
      </c>
      <c r="AF436" s="1798">
        <v>1</v>
      </c>
      <c r="AG436" s="291" t="s">
        <v>57</v>
      </c>
      <c r="AH436" s="291" t="s">
        <v>67</v>
      </c>
      <c r="AI436" s="291" t="s">
        <v>237</v>
      </c>
      <c r="AJ436" s="292">
        <v>1</v>
      </c>
      <c r="AK436" s="293" t="s">
        <v>57</v>
      </c>
      <c r="AL436" s="293" t="s">
        <v>67</v>
      </c>
      <c r="AM436" s="293" t="s">
        <v>237</v>
      </c>
      <c r="AN436" s="258" t="s">
        <v>1010</v>
      </c>
    </row>
    <row r="437" spans="1:247" ht="66.75" customHeight="1" x14ac:dyDescent="0.25">
      <c r="A437" s="1792"/>
      <c r="B437" s="1793" t="s">
        <v>1011</v>
      </c>
      <c r="C437" s="1794" t="s">
        <v>1012</v>
      </c>
      <c r="D437" s="1795" t="s">
        <v>1013</v>
      </c>
      <c r="E437" s="1796" t="s">
        <v>149</v>
      </c>
      <c r="F437" s="1796"/>
      <c r="G437" s="1796" t="s">
        <v>51</v>
      </c>
      <c r="H437" s="1797"/>
      <c r="I437" s="254" t="s">
        <v>52</v>
      </c>
      <c r="J437" s="1697">
        <v>2</v>
      </c>
      <c r="K437" s="1479" t="s">
        <v>215</v>
      </c>
      <c r="L437" s="254">
        <v>14</v>
      </c>
      <c r="M437" s="1697"/>
      <c r="N437" s="570"/>
      <c r="O437" s="570"/>
      <c r="P437" s="255">
        <v>18</v>
      </c>
      <c r="Q437" s="255"/>
      <c r="R437" s="255"/>
      <c r="S437" s="1700"/>
      <c r="T437" s="231" t="s">
        <v>1212</v>
      </c>
      <c r="U437" s="232" t="s">
        <v>1014</v>
      </c>
      <c r="V437" s="1798">
        <v>1</v>
      </c>
      <c r="W437" s="291" t="s">
        <v>54</v>
      </c>
      <c r="X437" s="697" t="s">
        <v>1213</v>
      </c>
      <c r="Y437" s="291"/>
      <c r="Z437" s="292">
        <v>1</v>
      </c>
      <c r="AA437" s="293" t="s">
        <v>57</v>
      </c>
      <c r="AB437" s="697" t="s">
        <v>1214</v>
      </c>
      <c r="AC437" s="2632" t="s">
        <v>1215</v>
      </c>
      <c r="AD437" s="231" t="s">
        <v>1014</v>
      </c>
      <c r="AE437" s="232" t="str">
        <f t="shared" si="119"/>
        <v>100% CT / oral à distance</v>
      </c>
      <c r="AF437" s="1798">
        <v>1</v>
      </c>
      <c r="AG437" s="291" t="s">
        <v>57</v>
      </c>
      <c r="AH437" s="697" t="s">
        <v>1214</v>
      </c>
      <c r="AI437" s="697" t="s">
        <v>1215</v>
      </c>
      <c r="AJ437" s="292">
        <v>1</v>
      </c>
      <c r="AK437" s="293" t="s">
        <v>57</v>
      </c>
      <c r="AL437" s="697" t="s">
        <v>1214</v>
      </c>
      <c r="AM437" s="697" t="s">
        <v>1215</v>
      </c>
      <c r="AN437" s="258" t="s">
        <v>1015</v>
      </c>
    </row>
    <row r="438" spans="1:247" ht="66.75" customHeight="1" x14ac:dyDescent="0.25">
      <c r="A438" s="1792"/>
      <c r="B438" s="1793" t="s">
        <v>1092</v>
      </c>
      <c r="C438" s="1799" t="s">
        <v>1093</v>
      </c>
      <c r="D438" s="1795" t="s">
        <v>1094</v>
      </c>
      <c r="E438" s="1796" t="s">
        <v>149</v>
      </c>
      <c r="F438" s="1796"/>
      <c r="G438" s="1796" t="s">
        <v>51</v>
      </c>
      <c r="H438" s="1797"/>
      <c r="I438" s="254" t="s">
        <v>52</v>
      </c>
      <c r="J438" s="1697">
        <v>2</v>
      </c>
      <c r="K438" s="1479" t="s">
        <v>814</v>
      </c>
      <c r="L438" s="254">
        <v>14</v>
      </c>
      <c r="M438" s="1697"/>
      <c r="N438" s="570"/>
      <c r="O438" s="570"/>
      <c r="P438" s="255">
        <v>18</v>
      </c>
      <c r="Q438" s="255"/>
      <c r="R438" s="255"/>
      <c r="S438" s="1700"/>
      <c r="T438" s="231" t="s">
        <v>1207</v>
      </c>
      <c r="U438" s="232" t="s">
        <v>1207</v>
      </c>
      <c r="V438" s="1798">
        <v>1</v>
      </c>
      <c r="W438" s="291" t="s">
        <v>54</v>
      </c>
      <c r="X438" s="291" t="s">
        <v>140</v>
      </c>
      <c r="Y438" s="291" t="s">
        <v>876</v>
      </c>
      <c r="Z438" s="292">
        <v>1</v>
      </c>
      <c r="AA438" s="293" t="s">
        <v>57</v>
      </c>
      <c r="AB438" s="293" t="s">
        <v>55</v>
      </c>
      <c r="AC438" s="1715" t="s">
        <v>76</v>
      </c>
      <c r="AD438" s="231" t="s">
        <v>1207</v>
      </c>
      <c r="AE438" s="232" t="str">
        <f>+AD438</f>
        <v>100% CT - Constitution d'un dossier de séquence à partir d'un corpus fourni.</v>
      </c>
      <c r="AF438" s="1798">
        <v>1</v>
      </c>
      <c r="AG438" s="291" t="s">
        <v>57</v>
      </c>
      <c r="AH438" s="291" t="s">
        <v>55</v>
      </c>
      <c r="AI438" s="291" t="s">
        <v>76</v>
      </c>
      <c r="AJ438" s="292">
        <v>1</v>
      </c>
      <c r="AK438" s="293" t="s">
        <v>57</v>
      </c>
      <c r="AL438" s="293" t="s">
        <v>55</v>
      </c>
      <c r="AM438" s="293" t="s">
        <v>76</v>
      </c>
      <c r="AN438" s="258" t="s">
        <v>1095</v>
      </c>
    </row>
    <row r="439" spans="1:247" ht="30.75" customHeight="1" x14ac:dyDescent="0.25">
      <c r="A439" s="1429" t="s">
        <v>1096</v>
      </c>
      <c r="B439" s="1429" t="s">
        <v>1097</v>
      </c>
      <c r="C439" s="1449" t="s">
        <v>818</v>
      </c>
      <c r="D439" s="1800" t="s">
        <v>1098</v>
      </c>
      <c r="E439" s="1801" t="s">
        <v>144</v>
      </c>
      <c r="F439" s="1801"/>
      <c r="G439" s="1802"/>
      <c r="H439" s="1803"/>
      <c r="I439" s="1804">
        <f>+I442+I443</f>
        <v>6</v>
      </c>
      <c r="J439" s="1804">
        <f>+J442+J443</f>
        <v>6</v>
      </c>
      <c r="K439" s="1805"/>
      <c r="L439" s="1805"/>
      <c r="M439" s="1806"/>
      <c r="N439" s="1807"/>
      <c r="O439" s="1807"/>
      <c r="P439" s="1807"/>
      <c r="Q439" s="1807"/>
      <c r="R439" s="1807"/>
      <c r="S439" s="1808"/>
      <c r="T439" s="317"/>
      <c r="U439" s="318"/>
      <c r="V439" s="1809"/>
      <c r="W439" s="320"/>
      <c r="X439" s="1810"/>
      <c r="Y439" s="1811"/>
      <c r="Z439" s="1810"/>
      <c r="AA439" s="1810"/>
      <c r="AB439" s="1810"/>
      <c r="AC439" s="1812"/>
      <c r="AD439" s="324"/>
      <c r="AE439" s="325"/>
      <c r="AF439" s="1811"/>
      <c r="AG439" s="1810"/>
      <c r="AH439" s="1810"/>
      <c r="AI439" s="1810"/>
      <c r="AJ439" s="1810"/>
      <c r="AK439" s="1810"/>
      <c r="AL439" s="1810"/>
      <c r="AM439" s="1810"/>
      <c r="AN439" s="1813"/>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row>
    <row r="440" spans="1:247" s="1375" customFormat="1" ht="49.5" customHeight="1" x14ac:dyDescent="0.25">
      <c r="A440" s="1814" t="s">
        <v>1099</v>
      </c>
      <c r="B440" s="1814" t="s">
        <v>1100</v>
      </c>
      <c r="C440" s="1815" t="s">
        <v>924</v>
      </c>
      <c r="D440" s="1816"/>
      <c r="E440" s="1817" t="s">
        <v>118</v>
      </c>
      <c r="F440" s="1815" t="s">
        <v>1020</v>
      </c>
      <c r="G440" s="1818" t="s">
        <v>51</v>
      </c>
      <c r="H440" s="1819"/>
      <c r="I440" s="1818"/>
      <c r="J440" s="1818"/>
      <c r="K440" s="1363" t="s">
        <v>215</v>
      </c>
      <c r="L440" s="1363"/>
      <c r="M440" s="1820"/>
      <c r="N440" s="1357"/>
      <c r="O440" s="1357"/>
      <c r="P440" s="1357"/>
      <c r="Q440" s="1357"/>
      <c r="R440" s="1357"/>
      <c r="S440" s="1820"/>
      <c r="T440" s="1365"/>
      <c r="U440" s="1366"/>
      <c r="V440" s="1821"/>
      <c r="W440" s="1368"/>
      <c r="X440" s="1368"/>
      <c r="Y440" s="1368"/>
      <c r="Z440" s="1369"/>
      <c r="AA440" s="1368"/>
      <c r="AB440" s="1368"/>
      <c r="AC440" s="1822"/>
      <c r="AD440" s="1371"/>
      <c r="AE440" s="1372"/>
      <c r="AF440" s="1821"/>
      <c r="AG440" s="1368"/>
      <c r="AH440" s="1368"/>
      <c r="AI440" s="1368"/>
      <c r="AJ440" s="1369"/>
      <c r="AK440" s="1368"/>
      <c r="AL440" s="1368"/>
      <c r="AM440" s="1368"/>
      <c r="AN440" s="1373"/>
      <c r="AO440" s="1374"/>
      <c r="AP440" s="1374"/>
      <c r="AQ440" s="1374"/>
      <c r="AR440" s="1374"/>
      <c r="AS440" s="1374"/>
      <c r="AT440" s="1374"/>
      <c r="AU440" s="1374"/>
      <c r="AV440" s="1374"/>
      <c r="AW440" s="1374"/>
      <c r="AX440" s="1374"/>
      <c r="AY440" s="1374"/>
      <c r="AZ440" s="1374"/>
      <c r="BA440" s="1374"/>
      <c r="BB440" s="1374"/>
      <c r="BC440" s="1374"/>
      <c r="BD440" s="1374"/>
      <c r="BE440" s="1374"/>
      <c r="BF440" s="1374"/>
      <c r="BG440" s="1374"/>
      <c r="BH440" s="1374"/>
      <c r="BI440" s="1374"/>
      <c r="BJ440" s="1374"/>
      <c r="BK440" s="1374"/>
      <c r="BL440" s="1374"/>
      <c r="BM440" s="1374"/>
      <c r="BN440" s="1374"/>
      <c r="BO440" s="1374"/>
      <c r="BP440" s="1374"/>
      <c r="BQ440" s="1374"/>
      <c r="BR440" s="1374"/>
      <c r="BS440" s="1374"/>
      <c r="BT440" s="1374"/>
      <c r="BU440" s="1374"/>
      <c r="BV440" s="1374"/>
      <c r="BW440" s="1374"/>
      <c r="BX440" s="1374"/>
      <c r="BY440" s="1374"/>
      <c r="BZ440" s="1374"/>
      <c r="CA440" s="1374"/>
      <c r="CB440" s="1374"/>
      <c r="CC440" s="1374"/>
      <c r="CD440" s="1374"/>
      <c r="CE440" s="1374"/>
      <c r="CF440" s="1374"/>
      <c r="CG440" s="1374"/>
      <c r="CH440" s="1374"/>
      <c r="CI440" s="1374"/>
      <c r="CJ440" s="1374"/>
      <c r="CK440" s="1374"/>
      <c r="CL440" s="1374"/>
      <c r="CM440" s="1374"/>
      <c r="CN440" s="1374"/>
      <c r="CO440" s="1374"/>
      <c r="CP440" s="1374"/>
      <c r="CQ440" s="1374"/>
      <c r="CR440" s="1374"/>
      <c r="CS440" s="1374"/>
      <c r="CT440" s="1374"/>
      <c r="CU440" s="1374"/>
      <c r="CV440" s="1374"/>
      <c r="CW440" s="1374"/>
      <c r="CX440" s="1374"/>
      <c r="CY440" s="1374"/>
      <c r="CZ440" s="1374"/>
      <c r="DA440" s="1374"/>
      <c r="DB440" s="1374"/>
      <c r="DC440" s="1374"/>
      <c r="DD440" s="1374"/>
      <c r="DE440" s="1374"/>
      <c r="DF440" s="1374"/>
      <c r="DG440" s="1374"/>
      <c r="DH440" s="1374"/>
      <c r="DI440" s="1374"/>
      <c r="DJ440" s="1374"/>
      <c r="DK440" s="1374"/>
      <c r="DL440" s="1374"/>
      <c r="DM440" s="1374"/>
      <c r="DN440" s="1374"/>
      <c r="DO440" s="1374"/>
      <c r="DP440" s="1374"/>
      <c r="DQ440" s="1374"/>
      <c r="DR440" s="1374"/>
      <c r="DS440" s="1374"/>
      <c r="DT440" s="1374"/>
      <c r="DU440" s="1374"/>
      <c r="DV440" s="1374"/>
      <c r="DW440" s="1374"/>
      <c r="DX440" s="1374"/>
      <c r="DY440" s="1374"/>
      <c r="DZ440" s="1374"/>
      <c r="EA440" s="1374"/>
      <c r="EB440" s="1374"/>
      <c r="EC440" s="1374"/>
      <c r="ED440" s="1374"/>
      <c r="EE440" s="1374"/>
      <c r="EF440" s="1374"/>
      <c r="EG440" s="1374"/>
      <c r="EH440" s="1374"/>
      <c r="EI440" s="1374"/>
      <c r="EJ440" s="1374"/>
      <c r="EK440" s="1374"/>
      <c r="EL440" s="1374"/>
      <c r="EM440" s="1374"/>
      <c r="EN440" s="1374"/>
      <c r="EO440" s="1374"/>
      <c r="EP440" s="1374"/>
      <c r="EQ440" s="1374"/>
      <c r="ER440" s="1374"/>
      <c r="ES440" s="1374"/>
      <c r="ET440" s="1374"/>
      <c r="EU440" s="1374"/>
      <c r="EV440" s="1374"/>
      <c r="EW440" s="1374"/>
      <c r="EX440" s="1374"/>
      <c r="EY440" s="1374"/>
      <c r="EZ440" s="1374"/>
      <c r="FA440" s="1374"/>
      <c r="FB440" s="1374"/>
      <c r="FC440" s="1374"/>
      <c r="FD440" s="1374"/>
      <c r="FE440" s="1374"/>
      <c r="FF440" s="1374"/>
      <c r="FG440" s="1374"/>
      <c r="FH440" s="1374"/>
      <c r="FI440" s="1374"/>
      <c r="FJ440" s="1374"/>
      <c r="FK440" s="1374"/>
      <c r="FL440" s="1374"/>
      <c r="FM440" s="1374"/>
      <c r="FN440" s="1374"/>
      <c r="FO440" s="1374"/>
      <c r="FP440" s="1374"/>
      <c r="FQ440" s="1374"/>
      <c r="FR440" s="1374"/>
      <c r="FS440" s="1374"/>
      <c r="FT440" s="1374"/>
      <c r="FU440" s="1374"/>
      <c r="FV440" s="1374"/>
      <c r="FW440" s="1374"/>
      <c r="FX440" s="1374"/>
      <c r="FY440" s="1374"/>
      <c r="FZ440" s="1374"/>
      <c r="GA440" s="1374"/>
      <c r="GB440" s="1374"/>
      <c r="GC440" s="1374"/>
      <c r="GD440" s="1374"/>
      <c r="GE440" s="1374"/>
      <c r="GF440" s="1374"/>
      <c r="GG440" s="1374"/>
      <c r="GH440" s="1374"/>
      <c r="GI440" s="1374"/>
      <c r="GJ440" s="1374"/>
      <c r="GK440" s="1374"/>
      <c r="GL440" s="1374"/>
      <c r="GM440" s="1374"/>
      <c r="GN440" s="1374"/>
      <c r="GO440" s="1374"/>
      <c r="GP440" s="1374"/>
      <c r="GQ440" s="1374"/>
      <c r="GR440" s="1374"/>
      <c r="GS440" s="1374"/>
      <c r="GT440" s="1374"/>
      <c r="GU440" s="1374"/>
      <c r="GV440" s="1374"/>
      <c r="GW440" s="1374"/>
      <c r="GX440" s="1374"/>
      <c r="GY440" s="1374"/>
      <c r="GZ440" s="1374"/>
      <c r="HA440" s="1374"/>
      <c r="HB440" s="1374"/>
      <c r="HC440" s="1374"/>
      <c r="HD440" s="1374"/>
      <c r="HE440" s="1374"/>
      <c r="HF440" s="1374"/>
      <c r="HG440" s="1374"/>
      <c r="HH440" s="1374"/>
      <c r="HI440" s="1374"/>
      <c r="HJ440" s="1374"/>
      <c r="HK440" s="1374"/>
      <c r="HL440" s="1374"/>
      <c r="HM440" s="1374"/>
      <c r="HN440" s="1374"/>
      <c r="HO440" s="1374"/>
      <c r="HP440" s="1374"/>
      <c r="HQ440" s="1374"/>
      <c r="HR440" s="1374"/>
      <c r="HS440" s="1374"/>
      <c r="HT440" s="1374"/>
      <c r="HU440" s="1374"/>
      <c r="HV440" s="1374"/>
      <c r="HW440" s="1374"/>
      <c r="HX440" s="1374"/>
      <c r="HY440" s="1374"/>
      <c r="HZ440" s="1374"/>
      <c r="IA440" s="1374"/>
      <c r="IB440" s="1374"/>
      <c r="IC440" s="1374"/>
      <c r="ID440" s="1374"/>
      <c r="IE440" s="1374"/>
      <c r="IF440" s="1374"/>
      <c r="IG440" s="1374"/>
      <c r="IH440" s="1374"/>
      <c r="II440" s="1374"/>
      <c r="IJ440" s="1374"/>
      <c r="IK440" s="1374"/>
      <c r="IL440" s="1374"/>
      <c r="IM440" s="1374"/>
    </row>
    <row r="441" spans="1:247" ht="25.5" x14ac:dyDescent="0.25">
      <c r="A441" s="1417" t="str">
        <f>IF(A386="","",A386)</f>
        <v>LOLA6J02</v>
      </c>
      <c r="B441" s="1417" t="str">
        <f t="shared" ref="B441:G443" si="120">IF(B386="","",B386)</f>
        <v>LLA6J70</v>
      </c>
      <c r="C441" s="1418" t="str">
        <f t="shared" si="120"/>
        <v>UE spécialisation parcours commerce international S6</v>
      </c>
      <c r="D441" s="1823" t="str">
        <f t="shared" si="120"/>
        <v/>
      </c>
      <c r="E441" s="1824" t="str">
        <f t="shared" si="120"/>
        <v>BLOC</v>
      </c>
      <c r="F441" s="1825" t="str">
        <f t="shared" si="120"/>
        <v/>
      </c>
      <c r="G441" s="1823" t="str">
        <f t="shared" si="120"/>
        <v>LEA</v>
      </c>
      <c r="H441" s="1826"/>
      <c r="I441" s="1827" t="str">
        <f t="shared" ref="I441:AN443" si="121">IF(I386="","",I386)</f>
        <v/>
      </c>
      <c r="J441" s="1827" t="str">
        <f t="shared" si="121"/>
        <v/>
      </c>
      <c r="K441" s="1828" t="str">
        <f t="shared" si="121"/>
        <v/>
      </c>
      <c r="L441" s="1828" t="str">
        <f t="shared" si="121"/>
        <v/>
      </c>
      <c r="M441" s="1829" t="str">
        <f t="shared" si="121"/>
        <v/>
      </c>
      <c r="N441" s="211" t="str">
        <f t="shared" si="121"/>
        <v/>
      </c>
      <c r="O441" s="211"/>
      <c r="P441" s="211" t="str">
        <f t="shared" si="121"/>
        <v/>
      </c>
      <c r="Q441" s="211"/>
      <c r="R441" s="211"/>
      <c r="S441" s="1830" t="str">
        <f t="shared" si="121"/>
        <v/>
      </c>
      <c r="T441" s="213"/>
      <c r="U441" s="214"/>
      <c r="V441" s="1831" t="str">
        <f t="shared" si="121"/>
        <v/>
      </c>
      <c r="W441" s="211" t="str">
        <f t="shared" si="121"/>
        <v/>
      </c>
      <c r="X441" s="211" t="str">
        <f t="shared" si="121"/>
        <v/>
      </c>
      <c r="Y441" s="211" t="str">
        <f t="shared" si="121"/>
        <v/>
      </c>
      <c r="Z441" s="211" t="str">
        <f t="shared" si="121"/>
        <v/>
      </c>
      <c r="AA441" s="211" t="str">
        <f t="shared" si="121"/>
        <v/>
      </c>
      <c r="AB441" s="211" t="str">
        <f t="shared" si="121"/>
        <v/>
      </c>
      <c r="AC441" s="1830" t="str">
        <f t="shared" si="121"/>
        <v/>
      </c>
      <c r="AD441" s="213"/>
      <c r="AE441" s="214"/>
      <c r="AF441" s="1831" t="str">
        <f t="shared" si="121"/>
        <v/>
      </c>
      <c r="AG441" s="211" t="str">
        <f t="shared" si="121"/>
        <v/>
      </c>
      <c r="AH441" s="211" t="str">
        <f t="shared" si="121"/>
        <v/>
      </c>
      <c r="AI441" s="211" t="str">
        <f t="shared" si="121"/>
        <v/>
      </c>
      <c r="AJ441" s="211" t="str">
        <f t="shared" si="121"/>
        <v/>
      </c>
      <c r="AK441" s="211" t="str">
        <f t="shared" si="121"/>
        <v/>
      </c>
      <c r="AL441" s="211" t="str">
        <f t="shared" si="121"/>
        <v/>
      </c>
      <c r="AM441" s="211" t="str">
        <f t="shared" si="121"/>
        <v/>
      </c>
      <c r="AN441" s="211" t="str">
        <f t="shared" si="121"/>
        <v/>
      </c>
      <c r="HK441" s="2"/>
      <c r="HL441" s="2"/>
      <c r="HM441" s="2"/>
      <c r="HN441" s="2"/>
      <c r="HO441" s="2"/>
      <c r="HP441" s="2"/>
      <c r="HQ441" s="2"/>
      <c r="HR441" s="2"/>
      <c r="HS441" s="2"/>
    </row>
    <row r="442" spans="1:247" ht="63.75" x14ac:dyDescent="0.25">
      <c r="A442" s="1832" t="str">
        <f>IF(A387="","",A387)</f>
        <v/>
      </c>
      <c r="B442" s="1833" t="str">
        <f t="shared" si="120"/>
        <v>LLA6J7A</v>
      </c>
      <c r="C442" s="1834" t="str">
        <f t="shared" si="120"/>
        <v>Management interculturel</v>
      </c>
      <c r="D442" s="1835" t="str">
        <f t="shared" si="120"/>
        <v>LOL6B9R
LOL6C9H
LOL6J7C</v>
      </c>
      <c r="E442" s="1836" t="str">
        <f t="shared" si="120"/>
        <v>UE spécialisation</v>
      </c>
      <c r="F442" s="1836" t="str">
        <f t="shared" si="120"/>
        <v>L3 LLCER et LEA parc. Commerce international</v>
      </c>
      <c r="G442" s="1836" t="str">
        <f t="shared" si="120"/>
        <v>LEA</v>
      </c>
      <c r="H442" s="1837"/>
      <c r="I442" s="254" t="str">
        <f t="shared" si="121"/>
        <v>3</v>
      </c>
      <c r="J442" s="1838">
        <f t="shared" si="121"/>
        <v>3</v>
      </c>
      <c r="K442" s="1479" t="str">
        <f t="shared" si="121"/>
        <v>NOËL Isabelle</v>
      </c>
      <c r="L442" s="254" t="str">
        <f t="shared" si="121"/>
        <v>06</v>
      </c>
      <c r="M442" s="1838" t="str">
        <f t="shared" si="121"/>
        <v/>
      </c>
      <c r="N442" s="627" t="str">
        <f t="shared" si="121"/>
        <v/>
      </c>
      <c r="O442" s="627"/>
      <c r="P442" s="627">
        <f t="shared" si="121"/>
        <v>20</v>
      </c>
      <c r="Q442" s="627"/>
      <c r="R442" s="627"/>
      <c r="S442" s="1839" t="str">
        <f t="shared" si="121"/>
        <v/>
      </c>
      <c r="T442" s="1117" t="str">
        <f t="shared" si="121"/>
        <v>100 % CC écrit et oral 1h écrit / 15 min oral + participation / pour l'écrit Celene et l'oral Teams</v>
      </c>
      <c r="U442" s="2659" t="str">
        <f t="shared" si="121"/>
        <v>100 %CT oral sur Teams 20 min</v>
      </c>
      <c r="V442" s="1840">
        <f t="shared" si="121"/>
        <v>1</v>
      </c>
      <c r="W442" s="234" t="str">
        <f t="shared" si="121"/>
        <v>CC</v>
      </c>
      <c r="X442" s="234" t="str">
        <f t="shared" si="121"/>
        <v>écrit et oral</v>
      </c>
      <c r="Y442" s="234" t="str">
        <f t="shared" si="121"/>
        <v>2h00</v>
      </c>
      <c r="Z442" s="235">
        <f t="shared" si="121"/>
        <v>1</v>
      </c>
      <c r="AA442" s="44" t="str">
        <f t="shared" si="121"/>
        <v>CT</v>
      </c>
      <c r="AB442" s="44" t="str">
        <f t="shared" si="121"/>
        <v>oral</v>
      </c>
      <c r="AC442" s="1841" t="str">
        <f t="shared" si="121"/>
        <v>15 min</v>
      </c>
      <c r="AD442" s="1117" t="str">
        <f t="shared" ref="AD442:AE442" si="122">IF(AD387="","",AD387)</f>
        <v>100% CT 1h écrit / 15 min oral + participation / pour l'écrit Celene et l'oral Teams</v>
      </c>
      <c r="AE442" s="2659" t="str">
        <f t="shared" si="122"/>
        <v>100% CT 1h écrit / 15 min oral + participation / pour l'écrit Celene et l'oral Teams</v>
      </c>
      <c r="AF442" s="1840">
        <f t="shared" si="121"/>
        <v>1</v>
      </c>
      <c r="AG442" s="234" t="str">
        <f t="shared" si="121"/>
        <v>CT</v>
      </c>
      <c r="AH442" s="234" t="str">
        <f t="shared" si="121"/>
        <v>écrit</v>
      </c>
      <c r="AI442" s="234" t="str">
        <f t="shared" si="121"/>
        <v>1h00</v>
      </c>
      <c r="AJ442" s="235">
        <f t="shared" si="121"/>
        <v>1</v>
      </c>
      <c r="AK442" s="44" t="str">
        <f t="shared" si="121"/>
        <v>CT</v>
      </c>
      <c r="AL442" s="44" t="str">
        <f t="shared" si="121"/>
        <v>écrit</v>
      </c>
      <c r="AM442" s="44" t="str">
        <f t="shared" si="121"/>
        <v>1h00</v>
      </c>
      <c r="AN442" s="258" t="str">
        <f t="shared" si="121"/>
        <v>Etude des principaux concepts nécessaires à une bonne gestion des relations interpersonnelles dans un environnement interculturel :
- concepts de base de l'analyse interculturelle
- culture et pratiques managériales
- la négociation internationale</v>
      </c>
    </row>
    <row r="443" spans="1:247" ht="51" x14ac:dyDescent="0.25">
      <c r="A443" s="1832" t="str">
        <f>IF(A388="","",A388)</f>
        <v/>
      </c>
      <c r="B443" s="1833" t="str">
        <f t="shared" si="120"/>
        <v>LLA6J7B</v>
      </c>
      <c r="C443" s="1834" t="str">
        <f t="shared" si="120"/>
        <v>Droit des contrats de la Common law</v>
      </c>
      <c r="D443" s="1835" t="str">
        <f t="shared" si="120"/>
        <v>LOL6B9P
LOL6C9F
LOL6J7B</v>
      </c>
      <c r="E443" s="1836" t="str">
        <f t="shared" si="120"/>
        <v>UE spécialisation</v>
      </c>
      <c r="F443" s="1836" t="str">
        <f t="shared" si="120"/>
        <v>L3 LLCER et LEA parc. Commerce international</v>
      </c>
      <c r="G443" s="1836" t="str">
        <f t="shared" si="120"/>
        <v>LEA</v>
      </c>
      <c r="H443" s="1837"/>
      <c r="I443" s="254" t="str">
        <f t="shared" si="121"/>
        <v>3</v>
      </c>
      <c r="J443" s="1838">
        <f t="shared" si="121"/>
        <v>3</v>
      </c>
      <c r="K443" s="1479" t="str">
        <f t="shared" si="121"/>
        <v>GALLET Elodie</v>
      </c>
      <c r="L443" s="254" t="str">
        <f t="shared" si="121"/>
        <v>01 et 02</v>
      </c>
      <c r="M443" s="1838" t="str">
        <f t="shared" si="121"/>
        <v/>
      </c>
      <c r="N443" s="627">
        <f t="shared" si="121"/>
        <v>10</v>
      </c>
      <c r="O443" s="627"/>
      <c r="P443" s="627">
        <f t="shared" si="121"/>
        <v>10</v>
      </c>
      <c r="Q443" s="627"/>
      <c r="R443" s="627"/>
      <c r="S443" s="1839" t="str">
        <f t="shared" si="121"/>
        <v/>
      </c>
      <c r="T443" s="1117" t="str">
        <f t="shared" si="121"/>
        <v>CT 100 % QCM sur CELENE ou EVALBOX ou autre logiciel  1h</v>
      </c>
      <c r="U443" s="2659" t="str">
        <f t="shared" si="121"/>
        <v>CT 100 % QCM sur CELENE ou EVALBOX ou autre logiciel  1h</v>
      </c>
      <c r="V443" s="1840">
        <f t="shared" si="121"/>
        <v>1</v>
      </c>
      <c r="W443" s="234" t="str">
        <f t="shared" si="121"/>
        <v>CT</v>
      </c>
      <c r="X443" s="234" t="str">
        <f t="shared" si="121"/>
        <v>écrit</v>
      </c>
      <c r="Y443" s="234" t="str">
        <f t="shared" si="121"/>
        <v>2h00</v>
      </c>
      <c r="Z443" s="235">
        <f t="shared" si="121"/>
        <v>1</v>
      </c>
      <c r="AA443" s="44" t="str">
        <f t="shared" si="121"/>
        <v>CT</v>
      </c>
      <c r="AB443" s="44" t="str">
        <f t="shared" si="121"/>
        <v>écrit</v>
      </c>
      <c r="AC443" s="1841" t="str">
        <f t="shared" si="121"/>
        <v>2h00</v>
      </c>
      <c r="AD443" s="1117" t="str">
        <f t="shared" ref="AD443:AE443" si="123">IF(AD388="","",AD388)</f>
        <v>CT 100 % QCM sur CELENE ou EVALBOX ou autre logiciel  1h</v>
      </c>
      <c r="AE443" s="2659" t="str">
        <f t="shared" si="123"/>
        <v>CT 100 % QCM sur CELENE ou EVALBOX ou autre logiciel  1h</v>
      </c>
      <c r="AF443" s="1840">
        <f t="shared" si="121"/>
        <v>1</v>
      </c>
      <c r="AG443" s="234" t="str">
        <f t="shared" si="121"/>
        <v>CT</v>
      </c>
      <c r="AH443" s="234" t="str">
        <f t="shared" si="121"/>
        <v>oral</v>
      </c>
      <c r="AI443" s="234" t="str">
        <f t="shared" si="121"/>
        <v>20 min</v>
      </c>
      <c r="AJ443" s="235">
        <f t="shared" si="121"/>
        <v>1</v>
      </c>
      <c r="AK443" s="44" t="str">
        <f t="shared" si="121"/>
        <v>CT</v>
      </c>
      <c r="AL443" s="44" t="str">
        <f t="shared" si="121"/>
        <v xml:space="preserve">oral </v>
      </c>
      <c r="AM443" s="44" t="str">
        <f t="shared" si="121"/>
        <v>20 min</v>
      </c>
      <c r="AN443" s="258" t="str">
        <f t="shared" si="121"/>
        <v>Connaissance de base du vocabulaire et des mécanismes liés aux contrats anglo-saxons très courants dans le commerce international. Common law, equity, UCC, influence du droit européen et conséquences du Brexit. Systèmes judiciaires anglais, britanniques et états-unien.</v>
      </c>
    </row>
    <row r="444" spans="1:247" ht="30.75" customHeight="1" x14ac:dyDescent="0.25">
      <c r="A444" s="1429" t="s">
        <v>1101</v>
      </c>
      <c r="B444" s="1429" t="s">
        <v>1102</v>
      </c>
      <c r="C444" s="1449" t="s">
        <v>669</v>
      </c>
      <c r="D444" s="1842" t="s">
        <v>1103</v>
      </c>
      <c r="E444" s="1843" t="s">
        <v>144</v>
      </c>
      <c r="F444" s="1843"/>
      <c r="G444" s="1844"/>
      <c r="H444" s="1845"/>
      <c r="I444" s="1846">
        <f>+I447+I448</f>
        <v>6</v>
      </c>
      <c r="J444" s="1846">
        <f>+J447+J448</f>
        <v>6</v>
      </c>
      <c r="K444" s="1847"/>
      <c r="L444" s="1847"/>
      <c r="M444" s="1848"/>
      <c r="N444" s="1849"/>
      <c r="O444" s="1849"/>
      <c r="P444" s="1849"/>
      <c r="Q444" s="1849"/>
      <c r="R444" s="1849"/>
      <c r="S444" s="1850"/>
      <c r="T444" s="317"/>
      <c r="U444" s="318"/>
      <c r="V444" s="1851"/>
      <c r="W444" s="320"/>
      <c r="X444" s="1852"/>
      <c r="Y444" s="1853"/>
      <c r="Z444" s="1852"/>
      <c r="AA444" s="1852"/>
      <c r="AB444" s="1852"/>
      <c r="AC444" s="1854"/>
      <c r="AD444" s="324"/>
      <c r="AE444" s="325"/>
      <c r="AF444" s="1853"/>
      <c r="AG444" s="1852"/>
      <c r="AH444" s="1852"/>
      <c r="AI444" s="1852"/>
      <c r="AJ444" s="1852"/>
      <c r="AK444" s="1852"/>
      <c r="AL444" s="1852"/>
      <c r="AM444" s="1852"/>
      <c r="AN444" s="1855"/>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row>
    <row r="445" spans="1:247" s="1375" customFormat="1" ht="49.5" customHeight="1" x14ac:dyDescent="0.25">
      <c r="A445" s="1856" t="s">
        <v>1104</v>
      </c>
      <c r="B445" s="1856" t="s">
        <v>1105</v>
      </c>
      <c r="C445" s="1857" t="s">
        <v>945</v>
      </c>
      <c r="D445" s="1858"/>
      <c r="E445" s="1859" t="s">
        <v>118</v>
      </c>
      <c r="F445" s="1857" t="s">
        <v>1020</v>
      </c>
      <c r="G445" s="1860" t="s">
        <v>51</v>
      </c>
      <c r="H445" s="1861"/>
      <c r="I445" s="1860"/>
      <c r="J445" s="1860"/>
      <c r="K445" s="1363" t="s">
        <v>215</v>
      </c>
      <c r="L445" s="1363"/>
      <c r="M445" s="1862"/>
      <c r="N445" s="1357"/>
      <c r="O445" s="1357"/>
      <c r="P445" s="1357"/>
      <c r="Q445" s="1357"/>
      <c r="R445" s="1357"/>
      <c r="S445" s="1862"/>
      <c r="T445" s="1365"/>
      <c r="U445" s="1366"/>
      <c r="V445" s="1863"/>
      <c r="W445" s="1368"/>
      <c r="X445" s="1368"/>
      <c r="Y445" s="1368"/>
      <c r="Z445" s="1369"/>
      <c r="AA445" s="1368"/>
      <c r="AB445" s="1368"/>
      <c r="AC445" s="1864"/>
      <c r="AD445" s="1371"/>
      <c r="AE445" s="1372"/>
      <c r="AF445" s="1863"/>
      <c r="AG445" s="1368"/>
      <c r="AH445" s="1368"/>
      <c r="AI445" s="1368"/>
      <c r="AJ445" s="1369"/>
      <c r="AK445" s="1368"/>
      <c r="AL445" s="1368"/>
      <c r="AM445" s="1368"/>
      <c r="AN445" s="1373"/>
      <c r="AO445" s="1374"/>
      <c r="AP445" s="1374"/>
      <c r="AQ445" s="1374"/>
      <c r="AR445" s="1374"/>
      <c r="AS445" s="1374"/>
      <c r="AT445" s="1374"/>
      <c r="AU445" s="1374"/>
      <c r="AV445" s="1374"/>
      <c r="AW445" s="1374"/>
      <c r="AX445" s="1374"/>
      <c r="AY445" s="1374"/>
      <c r="AZ445" s="1374"/>
      <c r="BA445" s="1374"/>
      <c r="BB445" s="1374"/>
      <c r="BC445" s="1374"/>
      <c r="BD445" s="1374"/>
      <c r="BE445" s="1374"/>
      <c r="BF445" s="1374"/>
      <c r="BG445" s="1374"/>
      <c r="BH445" s="1374"/>
      <c r="BI445" s="1374"/>
      <c r="BJ445" s="1374"/>
      <c r="BK445" s="1374"/>
      <c r="BL445" s="1374"/>
      <c r="BM445" s="1374"/>
      <c r="BN445" s="1374"/>
      <c r="BO445" s="1374"/>
      <c r="BP445" s="1374"/>
      <c r="BQ445" s="1374"/>
      <c r="BR445" s="1374"/>
      <c r="BS445" s="1374"/>
      <c r="BT445" s="1374"/>
      <c r="BU445" s="1374"/>
      <c r="BV445" s="1374"/>
      <c r="BW445" s="1374"/>
      <c r="BX445" s="1374"/>
      <c r="BY445" s="1374"/>
      <c r="BZ445" s="1374"/>
      <c r="CA445" s="1374"/>
      <c r="CB445" s="1374"/>
      <c r="CC445" s="1374"/>
      <c r="CD445" s="1374"/>
      <c r="CE445" s="1374"/>
      <c r="CF445" s="1374"/>
      <c r="CG445" s="1374"/>
      <c r="CH445" s="1374"/>
      <c r="CI445" s="1374"/>
      <c r="CJ445" s="1374"/>
      <c r="CK445" s="1374"/>
      <c r="CL445" s="1374"/>
      <c r="CM445" s="1374"/>
      <c r="CN445" s="1374"/>
      <c r="CO445" s="1374"/>
      <c r="CP445" s="1374"/>
      <c r="CQ445" s="1374"/>
      <c r="CR445" s="1374"/>
      <c r="CS445" s="1374"/>
      <c r="CT445" s="1374"/>
      <c r="CU445" s="1374"/>
      <c r="CV445" s="1374"/>
      <c r="CW445" s="1374"/>
      <c r="CX445" s="1374"/>
      <c r="CY445" s="1374"/>
      <c r="CZ445" s="1374"/>
      <c r="DA445" s="1374"/>
      <c r="DB445" s="1374"/>
      <c r="DC445" s="1374"/>
      <c r="DD445" s="1374"/>
      <c r="DE445" s="1374"/>
      <c r="DF445" s="1374"/>
      <c r="DG445" s="1374"/>
      <c r="DH445" s="1374"/>
      <c r="DI445" s="1374"/>
      <c r="DJ445" s="1374"/>
      <c r="DK445" s="1374"/>
      <c r="DL445" s="1374"/>
      <c r="DM445" s="1374"/>
      <c r="DN445" s="1374"/>
      <c r="DO445" s="1374"/>
      <c r="DP445" s="1374"/>
      <c r="DQ445" s="1374"/>
      <c r="DR445" s="1374"/>
      <c r="DS445" s="1374"/>
      <c r="DT445" s="1374"/>
      <c r="DU445" s="1374"/>
      <c r="DV445" s="1374"/>
      <c r="DW445" s="1374"/>
      <c r="DX445" s="1374"/>
      <c r="DY445" s="1374"/>
      <c r="DZ445" s="1374"/>
      <c r="EA445" s="1374"/>
      <c r="EB445" s="1374"/>
      <c r="EC445" s="1374"/>
      <c r="ED445" s="1374"/>
      <c r="EE445" s="1374"/>
      <c r="EF445" s="1374"/>
      <c r="EG445" s="1374"/>
      <c r="EH445" s="1374"/>
      <c r="EI445" s="1374"/>
      <c r="EJ445" s="1374"/>
      <c r="EK445" s="1374"/>
      <c r="EL445" s="1374"/>
      <c r="EM445" s="1374"/>
      <c r="EN445" s="1374"/>
      <c r="EO445" s="1374"/>
      <c r="EP445" s="1374"/>
      <c r="EQ445" s="1374"/>
      <c r="ER445" s="1374"/>
      <c r="ES445" s="1374"/>
      <c r="ET445" s="1374"/>
      <c r="EU445" s="1374"/>
      <c r="EV445" s="1374"/>
      <c r="EW445" s="1374"/>
      <c r="EX445" s="1374"/>
      <c r="EY445" s="1374"/>
      <c r="EZ445" s="1374"/>
      <c r="FA445" s="1374"/>
      <c r="FB445" s="1374"/>
      <c r="FC445" s="1374"/>
      <c r="FD445" s="1374"/>
      <c r="FE445" s="1374"/>
      <c r="FF445" s="1374"/>
      <c r="FG445" s="1374"/>
      <c r="FH445" s="1374"/>
      <c r="FI445" s="1374"/>
      <c r="FJ445" s="1374"/>
      <c r="FK445" s="1374"/>
      <c r="FL445" s="1374"/>
      <c r="FM445" s="1374"/>
      <c r="FN445" s="1374"/>
      <c r="FO445" s="1374"/>
      <c r="FP445" s="1374"/>
      <c r="FQ445" s="1374"/>
      <c r="FR445" s="1374"/>
      <c r="FS445" s="1374"/>
      <c r="FT445" s="1374"/>
      <c r="FU445" s="1374"/>
      <c r="FV445" s="1374"/>
      <c r="FW445" s="1374"/>
      <c r="FX445" s="1374"/>
      <c r="FY445" s="1374"/>
      <c r="FZ445" s="1374"/>
      <c r="GA445" s="1374"/>
      <c r="GB445" s="1374"/>
      <c r="GC445" s="1374"/>
      <c r="GD445" s="1374"/>
      <c r="GE445" s="1374"/>
      <c r="GF445" s="1374"/>
      <c r="GG445" s="1374"/>
      <c r="GH445" s="1374"/>
      <c r="GI445" s="1374"/>
      <c r="GJ445" s="1374"/>
      <c r="GK445" s="1374"/>
      <c r="GL445" s="1374"/>
      <c r="GM445" s="1374"/>
      <c r="GN445" s="1374"/>
      <c r="GO445" s="1374"/>
      <c r="GP445" s="1374"/>
      <c r="GQ445" s="1374"/>
      <c r="GR445" s="1374"/>
      <c r="GS445" s="1374"/>
      <c r="GT445" s="1374"/>
      <c r="GU445" s="1374"/>
      <c r="GV445" s="1374"/>
      <c r="GW445" s="1374"/>
      <c r="GX445" s="1374"/>
      <c r="GY445" s="1374"/>
      <c r="GZ445" s="1374"/>
      <c r="HA445" s="1374"/>
      <c r="HB445" s="1374"/>
      <c r="HC445" s="1374"/>
      <c r="HD445" s="1374"/>
      <c r="HE445" s="1374"/>
      <c r="HF445" s="1374"/>
      <c r="HG445" s="1374"/>
      <c r="HH445" s="1374"/>
      <c r="HI445" s="1374"/>
      <c r="HJ445" s="1374"/>
      <c r="HK445" s="1374"/>
      <c r="HL445" s="1374"/>
      <c r="HM445" s="1374"/>
      <c r="HN445" s="1374"/>
      <c r="HO445" s="1374"/>
      <c r="HP445" s="1374"/>
      <c r="HQ445" s="1374"/>
      <c r="HR445" s="1374"/>
      <c r="HS445" s="1374"/>
      <c r="HT445" s="1374"/>
      <c r="HU445" s="1374"/>
      <c r="HV445" s="1374"/>
      <c r="HW445" s="1374"/>
      <c r="HX445" s="1374"/>
      <c r="HY445" s="1374"/>
      <c r="HZ445" s="1374"/>
      <c r="IA445" s="1374"/>
      <c r="IB445" s="1374"/>
      <c r="IC445" s="1374"/>
      <c r="ID445" s="1374"/>
      <c r="IE445" s="1374"/>
      <c r="IF445" s="1374"/>
      <c r="IG445" s="1374"/>
      <c r="IH445" s="1374"/>
      <c r="II445" s="1374"/>
      <c r="IJ445" s="1374"/>
      <c r="IK445" s="1374"/>
      <c r="IL445" s="1374"/>
      <c r="IM445" s="1374"/>
    </row>
    <row r="446" spans="1:247" ht="24" customHeight="1" x14ac:dyDescent="0.25">
      <c r="A446" s="1417" t="str">
        <f t="shared" ref="A446:AN448" si="124">IF(A391="","",A391)</f>
        <v>LOLA6H01</v>
      </c>
      <c r="B446" s="1417" t="str">
        <f t="shared" si="124"/>
        <v>LLA6H70</v>
      </c>
      <c r="C446" s="1418" t="str">
        <f t="shared" si="124"/>
        <v>UE spécialisation Parcours MEF-FLE S6</v>
      </c>
      <c r="D446" s="1865" t="str">
        <f t="shared" si="124"/>
        <v/>
      </c>
      <c r="E446" s="1866" t="str">
        <f t="shared" si="124"/>
        <v>BLOC</v>
      </c>
      <c r="F446" s="1867" t="str">
        <f t="shared" si="124"/>
        <v/>
      </c>
      <c r="G446" s="1865" t="str">
        <f t="shared" si="124"/>
        <v>SDL</v>
      </c>
      <c r="H446" s="1868" t="str">
        <f t="shared" si="124"/>
        <v/>
      </c>
      <c r="I446" s="1869" t="str">
        <f t="shared" si="124"/>
        <v/>
      </c>
      <c r="J446" s="1869" t="str">
        <f t="shared" si="124"/>
        <v/>
      </c>
      <c r="K446" s="1870" t="str">
        <f t="shared" si="124"/>
        <v/>
      </c>
      <c r="L446" s="1870" t="str">
        <f t="shared" si="124"/>
        <v/>
      </c>
      <c r="M446" s="1871" t="str">
        <f t="shared" si="124"/>
        <v/>
      </c>
      <c r="N446" s="211" t="str">
        <f t="shared" si="124"/>
        <v/>
      </c>
      <c r="O446" s="211"/>
      <c r="P446" s="211" t="str">
        <f t="shared" si="124"/>
        <v/>
      </c>
      <c r="Q446" s="211"/>
      <c r="R446" s="211"/>
      <c r="S446" s="1872" t="str">
        <f t="shared" si="124"/>
        <v/>
      </c>
      <c r="T446" s="213"/>
      <c r="U446" s="214"/>
      <c r="V446" s="1873" t="str">
        <f t="shared" si="124"/>
        <v/>
      </c>
      <c r="W446" s="211" t="str">
        <f t="shared" si="124"/>
        <v/>
      </c>
      <c r="X446" s="211" t="str">
        <f t="shared" si="124"/>
        <v/>
      </c>
      <c r="Y446" s="211" t="str">
        <f t="shared" si="124"/>
        <v/>
      </c>
      <c r="Z446" s="211" t="str">
        <f t="shared" si="124"/>
        <v/>
      </c>
      <c r="AA446" s="211" t="str">
        <f t="shared" si="124"/>
        <v/>
      </c>
      <c r="AB446" s="211" t="str">
        <f t="shared" si="124"/>
        <v/>
      </c>
      <c r="AC446" s="1872" t="str">
        <f t="shared" si="124"/>
        <v/>
      </c>
      <c r="AD446" s="213"/>
      <c r="AE446" s="214"/>
      <c r="AF446" s="1873" t="str">
        <f t="shared" si="124"/>
        <v/>
      </c>
      <c r="AG446" s="211" t="str">
        <f t="shared" si="124"/>
        <v/>
      </c>
      <c r="AH446" s="211" t="str">
        <f t="shared" si="124"/>
        <v/>
      </c>
      <c r="AI446" s="211" t="str">
        <f t="shared" si="124"/>
        <v/>
      </c>
      <c r="AJ446" s="211" t="str">
        <f t="shared" si="124"/>
        <v/>
      </c>
      <c r="AK446" s="211" t="str">
        <f t="shared" si="124"/>
        <v/>
      </c>
      <c r="AL446" s="211" t="str">
        <f t="shared" si="124"/>
        <v/>
      </c>
      <c r="AM446" s="211" t="str">
        <f t="shared" si="124"/>
        <v/>
      </c>
      <c r="AN446" s="211" t="str">
        <f t="shared" si="124"/>
        <v/>
      </c>
      <c r="HK446" s="2"/>
      <c r="HL446" s="2"/>
      <c r="HM446" s="2"/>
      <c r="HN446" s="2"/>
      <c r="HO446" s="2"/>
      <c r="HP446" s="2"/>
      <c r="HQ446" s="2"/>
      <c r="HR446" s="2"/>
      <c r="HS446" s="2"/>
    </row>
    <row r="447" spans="1:247" ht="105" customHeight="1" x14ac:dyDescent="0.25">
      <c r="A447" s="1513" t="str">
        <f t="shared" si="124"/>
        <v/>
      </c>
      <c r="B447" s="1427" t="str">
        <f t="shared" si="124"/>
        <v>LLA6H7A</v>
      </c>
      <c r="C447" s="1514" t="str">
        <f t="shared" si="124"/>
        <v>Didactique du français langue étrangère et période d'observation</v>
      </c>
      <c r="D447" s="1874" t="str">
        <f t="shared" si="124"/>
        <v>LOL6B8A
LOL6C7A
LOL6H7A
LOL6J9A</v>
      </c>
      <c r="E447" s="1875" t="str">
        <f t="shared" si="124"/>
        <v>UE spécialisation</v>
      </c>
      <c r="F447" s="1875" t="str">
        <f t="shared" si="124"/>
        <v>L3 SDL,  LLCER et LEA</v>
      </c>
      <c r="G447" s="1875" t="str">
        <f t="shared" si="124"/>
        <v>SDL</v>
      </c>
      <c r="H447" s="1876" t="str">
        <f t="shared" si="124"/>
        <v/>
      </c>
      <c r="I447" s="254" t="str">
        <f t="shared" si="124"/>
        <v>3</v>
      </c>
      <c r="J447" s="1877">
        <f t="shared" si="124"/>
        <v>3</v>
      </c>
      <c r="K447" s="592" t="str">
        <f t="shared" si="124"/>
        <v>SKROVEC Marie</v>
      </c>
      <c r="L447" s="254" t="str">
        <f t="shared" si="124"/>
        <v>07</v>
      </c>
      <c r="M447" s="1877" t="str">
        <f t="shared" si="124"/>
        <v/>
      </c>
      <c r="N447" s="627">
        <f t="shared" si="124"/>
        <v>16</v>
      </c>
      <c r="O447" s="627"/>
      <c r="P447" s="255">
        <f t="shared" si="124"/>
        <v>18</v>
      </c>
      <c r="Q447" s="255"/>
      <c r="R447" s="255"/>
      <c r="S447" s="1878" t="str">
        <f t="shared" si="124"/>
        <v/>
      </c>
      <c r="T447" s="1117" t="str">
        <f t="shared" si="124"/>
        <v>100 % CC 
2 dossiers (dépôt Celene)</v>
      </c>
      <c r="U447" s="2659" t="str">
        <f t="shared" si="124"/>
        <v>100 % CT 
2 dossiers (dépôt Celene) + 1 oral 15-20 min</v>
      </c>
      <c r="V447" s="1879">
        <f t="shared" si="124"/>
        <v>1</v>
      </c>
      <c r="W447" s="331" t="str">
        <f t="shared" si="124"/>
        <v>CC</v>
      </c>
      <c r="X447" s="331" t="str">
        <f t="shared" si="124"/>
        <v>2 dossiers</v>
      </c>
      <c r="Y447" s="331" t="str">
        <f t="shared" si="124"/>
        <v/>
      </c>
      <c r="Z447" s="742">
        <f t="shared" si="124"/>
        <v>1</v>
      </c>
      <c r="AA447" s="743" t="str">
        <f t="shared" si="124"/>
        <v>CT</v>
      </c>
      <c r="AB447" s="742" t="str">
        <f t="shared" si="124"/>
        <v>Oral + dossiers</v>
      </c>
      <c r="AC447" s="1880" t="str">
        <f t="shared" si="124"/>
        <v>15-20 min</v>
      </c>
      <c r="AD447" s="1117" t="str">
        <f t="shared" si="124"/>
        <v>Oral, 20 min + dossiers</v>
      </c>
      <c r="AE447" s="2659" t="str">
        <f t="shared" si="124"/>
        <v>Oral, 20 min + dossiers</v>
      </c>
      <c r="AF447" s="1879">
        <f t="shared" si="124"/>
        <v>1</v>
      </c>
      <c r="AG447" s="1016" t="str">
        <f t="shared" si="124"/>
        <v>CT</v>
      </c>
      <c r="AH447" s="234" t="str">
        <f t="shared" si="124"/>
        <v>Dossiers+Oral</v>
      </c>
      <c r="AI447" s="234" t="str">
        <f t="shared" si="124"/>
        <v>15-20 min</v>
      </c>
      <c r="AJ447" s="742">
        <f t="shared" si="124"/>
        <v>1</v>
      </c>
      <c r="AK447" s="1017" t="str">
        <f t="shared" si="124"/>
        <v>CT</v>
      </c>
      <c r="AL447" s="1522" t="str">
        <f t="shared" si="124"/>
        <v>Dossiers+Oral</v>
      </c>
      <c r="AM447" s="1017" t="str">
        <f t="shared" si="124"/>
        <v>15-20 min</v>
      </c>
      <c r="AN447" s="258" t="str">
        <f t="shared" si="124"/>
        <v>Le cours s'articule autour de plusieurs composantes :
- connaissance des apprenants, identification des compétences, des besoins et objectifs d'apprentissage
- élaboration d'un cours et d'une fiche pédagogique
- présentation des différentes formes d'évaluation (diagnostique et pronostique, formative et sommative) et analyse d'erreurs
- introduction à l'acquisition des L2
- connaissance et compréhension de la classe de langue en tant qu'espace, temps, groupe humain.
Dans le cadre de ce cours, les étudiants seront aménes :
1- à réfléchir sur leur parcours d'apprentissage des langues étrangères
2- à observer des cours de langue étrangère dans des établissements d'enseignement publics, privés ou associatifs.</v>
      </c>
    </row>
    <row r="448" spans="1:247" ht="76.5" x14ac:dyDescent="0.25">
      <c r="A448" s="1881" t="str">
        <f t="shared" si="124"/>
        <v/>
      </c>
      <c r="B448" s="1427" t="str">
        <f t="shared" si="124"/>
        <v>LLA6H7B</v>
      </c>
      <c r="C448" s="1524" t="str">
        <f t="shared" si="124"/>
        <v>Grammaire pour le FLE</v>
      </c>
      <c r="D448" s="1874" t="str">
        <f t="shared" si="124"/>
        <v/>
      </c>
      <c r="E448" s="1875" t="str">
        <f t="shared" si="124"/>
        <v>UE spécialisation</v>
      </c>
      <c r="F448" s="1875" t="str">
        <f t="shared" si="124"/>
        <v>L3 SDL,  LLCER et LEA</v>
      </c>
      <c r="G448" s="1875" t="str">
        <f t="shared" si="124"/>
        <v>SDL</v>
      </c>
      <c r="H448" s="1876" t="str">
        <f t="shared" si="124"/>
        <v/>
      </c>
      <c r="I448" s="254" t="str">
        <f t="shared" si="124"/>
        <v>3</v>
      </c>
      <c r="J448" s="1877">
        <f t="shared" si="124"/>
        <v>3</v>
      </c>
      <c r="K448" s="592" t="str">
        <f t="shared" si="124"/>
        <v>SKROVEC Marie</v>
      </c>
      <c r="L448" s="254" t="str">
        <f t="shared" si="124"/>
        <v>09 et 07</v>
      </c>
      <c r="M448" s="1877" t="str">
        <f t="shared" si="124"/>
        <v/>
      </c>
      <c r="N448" s="255" t="str">
        <f t="shared" si="124"/>
        <v/>
      </c>
      <c r="O448" s="255"/>
      <c r="P448" s="255">
        <f t="shared" si="124"/>
        <v>18</v>
      </c>
      <c r="Q448" s="255"/>
      <c r="R448" s="255"/>
      <c r="S448" s="1878" t="str">
        <f t="shared" si="124"/>
        <v/>
      </c>
      <c r="T448" s="1117" t="str">
        <f t="shared" si="124"/>
        <v>100% CC dossier (dépôt Celene) + écrit Celene</v>
      </c>
      <c r="U448" s="2659" t="str">
        <f t="shared" si="124"/>
        <v>100 % CT dossier (dépôt Celene) + Oral 15-20 min</v>
      </c>
      <c r="V448" s="1879">
        <f t="shared" si="124"/>
        <v>1</v>
      </c>
      <c r="W448" s="331" t="str">
        <f t="shared" si="124"/>
        <v>CC</v>
      </c>
      <c r="X448" s="697" t="str">
        <f t="shared" si="124"/>
        <v>dossier + Ecrit</v>
      </c>
      <c r="Y448" s="697" t="str">
        <f t="shared" si="124"/>
        <v>1h30</v>
      </c>
      <c r="Z448" s="742">
        <f t="shared" si="124"/>
        <v>1</v>
      </c>
      <c r="AA448" s="743" t="str">
        <f t="shared" si="124"/>
        <v>CT</v>
      </c>
      <c r="AB448" s="698" t="str">
        <f t="shared" si="124"/>
        <v>Oral + dossier</v>
      </c>
      <c r="AC448" s="1880" t="str">
        <f t="shared" si="124"/>
        <v>15-20 min</v>
      </c>
      <c r="AD448" s="1117" t="str">
        <f t="shared" si="124"/>
        <v>Oral, 20 min</v>
      </c>
      <c r="AE448" s="2659" t="str">
        <f t="shared" si="124"/>
        <v>Oral, 20 min</v>
      </c>
      <c r="AF448" s="1879">
        <f t="shared" si="124"/>
        <v>1</v>
      </c>
      <c r="AG448" s="1016" t="str">
        <f t="shared" si="124"/>
        <v>CT</v>
      </c>
      <c r="AH448" s="1016" t="str">
        <f t="shared" si="124"/>
        <v>Oral</v>
      </c>
      <c r="AI448" s="234" t="str">
        <f t="shared" si="124"/>
        <v>15-20 min</v>
      </c>
      <c r="AJ448" s="742">
        <f t="shared" si="124"/>
        <v>1</v>
      </c>
      <c r="AK448" s="1017" t="str">
        <f t="shared" si="124"/>
        <v>CT</v>
      </c>
      <c r="AL448" s="1017" t="str">
        <f t="shared" si="124"/>
        <v>Oral</v>
      </c>
      <c r="AM448" s="1017" t="str">
        <f t="shared" si="124"/>
        <v>15-20 min</v>
      </c>
      <c r="AN448" s="258" t="str">
        <f t="shared" si="124"/>
        <v>Cette UE est une remise à niveau autour des connaissances de base de la grammaire usuelle du français (classes, fonctions, terminologie, critères formels de reconnaissance, usages, valeurs sémantiques associées, problèmes de classification…). Ces différents éléments seront repris dans diverses applications liées, en fonction du parcours choisi par l'étudiant, à l'enseignement du français langue étrangère (FLE) ou au traitement automatique des langues (TAL).</v>
      </c>
    </row>
    <row r="449" spans="1:247" ht="30.75" customHeight="1" x14ac:dyDescent="0.25">
      <c r="A449" s="1429" t="s">
        <v>1106</v>
      </c>
      <c r="B449" s="1429" t="s">
        <v>1107</v>
      </c>
      <c r="C449" s="1449" t="s">
        <v>694</v>
      </c>
      <c r="D449" s="1882" t="s">
        <v>1108</v>
      </c>
      <c r="E449" s="1883" t="s">
        <v>144</v>
      </c>
      <c r="F449" s="1883"/>
      <c r="G449" s="1884"/>
      <c r="H449" s="1885"/>
      <c r="I449" s="1886">
        <f>+I453+I452</f>
        <v>6</v>
      </c>
      <c r="J449" s="1886">
        <f>+J453+J452</f>
        <v>6</v>
      </c>
      <c r="K449" s="1887"/>
      <c r="L449" s="1887"/>
      <c r="M449" s="1888"/>
      <c r="N449" s="1889"/>
      <c r="O449" s="1889"/>
      <c r="P449" s="1889"/>
      <c r="Q449" s="1889"/>
      <c r="R449" s="1889"/>
      <c r="S449" s="1890"/>
      <c r="T449" s="317"/>
      <c r="U449" s="318"/>
      <c r="V449" s="1891"/>
      <c r="W449" s="320"/>
      <c r="X449" s="1892"/>
      <c r="Y449" s="1893"/>
      <c r="Z449" s="1892"/>
      <c r="AA449" s="1892"/>
      <c r="AB449" s="1892"/>
      <c r="AC449" s="1894"/>
      <c r="AD449" s="324"/>
      <c r="AE449" s="325"/>
      <c r="AF449" s="1893"/>
      <c r="AG449" s="1892"/>
      <c r="AH449" s="1892"/>
      <c r="AI449" s="1892"/>
      <c r="AJ449" s="1892"/>
      <c r="AK449" s="1892"/>
      <c r="AL449" s="1892"/>
      <c r="AM449" s="1892"/>
      <c r="AN449" s="1895"/>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row>
    <row r="450" spans="1:247" s="1375" customFormat="1" ht="49.5" customHeight="1" x14ac:dyDescent="0.25">
      <c r="A450" s="1896" t="s">
        <v>1109</v>
      </c>
      <c r="B450" s="1896" t="s">
        <v>1110</v>
      </c>
      <c r="C450" s="1897" t="s">
        <v>1111</v>
      </c>
      <c r="D450" s="1898"/>
      <c r="E450" s="1899" t="s">
        <v>118</v>
      </c>
      <c r="F450" s="1897" t="s">
        <v>1020</v>
      </c>
      <c r="G450" s="1900" t="s">
        <v>51</v>
      </c>
      <c r="H450" s="1901"/>
      <c r="I450" s="1900"/>
      <c r="J450" s="1900"/>
      <c r="K450" s="1363" t="s">
        <v>215</v>
      </c>
      <c r="L450" s="1363"/>
      <c r="M450" s="1902"/>
      <c r="N450" s="1357"/>
      <c r="O450" s="1357"/>
      <c r="P450" s="1357"/>
      <c r="Q450" s="1357"/>
      <c r="R450" s="1357"/>
      <c r="S450" s="1902"/>
      <c r="T450" s="1365"/>
      <c r="U450" s="1366"/>
      <c r="V450" s="1903"/>
      <c r="W450" s="1368"/>
      <c r="X450" s="1368"/>
      <c r="Y450" s="1368"/>
      <c r="Z450" s="1369"/>
      <c r="AA450" s="1368"/>
      <c r="AB450" s="1368"/>
      <c r="AC450" s="1904"/>
      <c r="AD450" s="1371"/>
      <c r="AE450" s="1372"/>
      <c r="AF450" s="1903"/>
      <c r="AG450" s="1368"/>
      <c r="AH450" s="1368"/>
      <c r="AI450" s="1368"/>
      <c r="AJ450" s="1369"/>
      <c r="AK450" s="1368"/>
      <c r="AL450" s="1368"/>
      <c r="AM450" s="1368"/>
      <c r="AN450" s="1373"/>
      <c r="AO450" s="1374"/>
      <c r="AP450" s="1374"/>
      <c r="AQ450" s="1374"/>
      <c r="AR450" s="1374"/>
      <c r="AS450" s="1374"/>
      <c r="AT450" s="1374"/>
      <c r="AU450" s="1374"/>
      <c r="AV450" s="1374"/>
      <c r="AW450" s="1374"/>
      <c r="AX450" s="1374"/>
      <c r="AY450" s="1374"/>
      <c r="AZ450" s="1374"/>
      <c r="BA450" s="1374"/>
      <c r="BB450" s="1374"/>
      <c r="BC450" s="1374"/>
      <c r="BD450" s="1374"/>
      <c r="BE450" s="1374"/>
      <c r="BF450" s="1374"/>
      <c r="BG450" s="1374"/>
      <c r="BH450" s="1374"/>
      <c r="BI450" s="1374"/>
      <c r="BJ450" s="1374"/>
      <c r="BK450" s="1374"/>
      <c r="BL450" s="1374"/>
      <c r="BM450" s="1374"/>
      <c r="BN450" s="1374"/>
      <c r="BO450" s="1374"/>
      <c r="BP450" s="1374"/>
      <c r="BQ450" s="1374"/>
      <c r="BR450" s="1374"/>
      <c r="BS450" s="1374"/>
      <c r="BT450" s="1374"/>
      <c r="BU450" s="1374"/>
      <c r="BV450" s="1374"/>
      <c r="BW450" s="1374"/>
      <c r="BX450" s="1374"/>
      <c r="BY450" s="1374"/>
      <c r="BZ450" s="1374"/>
      <c r="CA450" s="1374"/>
      <c r="CB450" s="1374"/>
      <c r="CC450" s="1374"/>
      <c r="CD450" s="1374"/>
      <c r="CE450" s="1374"/>
      <c r="CF450" s="1374"/>
      <c r="CG450" s="1374"/>
      <c r="CH450" s="1374"/>
      <c r="CI450" s="1374"/>
      <c r="CJ450" s="1374"/>
      <c r="CK450" s="1374"/>
      <c r="CL450" s="1374"/>
      <c r="CM450" s="1374"/>
      <c r="CN450" s="1374"/>
      <c r="CO450" s="1374"/>
      <c r="CP450" s="1374"/>
      <c r="CQ450" s="1374"/>
      <c r="CR450" s="1374"/>
      <c r="CS450" s="1374"/>
      <c r="CT450" s="1374"/>
      <c r="CU450" s="1374"/>
      <c r="CV450" s="1374"/>
      <c r="CW450" s="1374"/>
      <c r="CX450" s="1374"/>
      <c r="CY450" s="1374"/>
      <c r="CZ450" s="1374"/>
      <c r="DA450" s="1374"/>
      <c r="DB450" s="1374"/>
      <c r="DC450" s="1374"/>
      <c r="DD450" s="1374"/>
      <c r="DE450" s="1374"/>
      <c r="DF450" s="1374"/>
      <c r="DG450" s="1374"/>
      <c r="DH450" s="1374"/>
      <c r="DI450" s="1374"/>
      <c r="DJ450" s="1374"/>
      <c r="DK450" s="1374"/>
      <c r="DL450" s="1374"/>
      <c r="DM450" s="1374"/>
      <c r="DN450" s="1374"/>
      <c r="DO450" s="1374"/>
      <c r="DP450" s="1374"/>
      <c r="DQ450" s="1374"/>
      <c r="DR450" s="1374"/>
      <c r="DS450" s="1374"/>
      <c r="DT450" s="1374"/>
      <c r="DU450" s="1374"/>
      <c r="DV450" s="1374"/>
      <c r="DW450" s="1374"/>
      <c r="DX450" s="1374"/>
      <c r="DY450" s="1374"/>
      <c r="DZ450" s="1374"/>
      <c r="EA450" s="1374"/>
      <c r="EB450" s="1374"/>
      <c r="EC450" s="1374"/>
      <c r="ED450" s="1374"/>
      <c r="EE450" s="1374"/>
      <c r="EF450" s="1374"/>
      <c r="EG450" s="1374"/>
      <c r="EH450" s="1374"/>
      <c r="EI450" s="1374"/>
      <c r="EJ450" s="1374"/>
      <c r="EK450" s="1374"/>
      <c r="EL450" s="1374"/>
      <c r="EM450" s="1374"/>
      <c r="EN450" s="1374"/>
      <c r="EO450" s="1374"/>
      <c r="EP450" s="1374"/>
      <c r="EQ450" s="1374"/>
      <c r="ER450" s="1374"/>
      <c r="ES450" s="1374"/>
      <c r="ET450" s="1374"/>
      <c r="EU450" s="1374"/>
      <c r="EV450" s="1374"/>
      <c r="EW450" s="1374"/>
      <c r="EX450" s="1374"/>
      <c r="EY450" s="1374"/>
      <c r="EZ450" s="1374"/>
      <c r="FA450" s="1374"/>
      <c r="FB450" s="1374"/>
      <c r="FC450" s="1374"/>
      <c r="FD450" s="1374"/>
      <c r="FE450" s="1374"/>
      <c r="FF450" s="1374"/>
      <c r="FG450" s="1374"/>
      <c r="FH450" s="1374"/>
      <c r="FI450" s="1374"/>
      <c r="FJ450" s="1374"/>
      <c r="FK450" s="1374"/>
      <c r="FL450" s="1374"/>
      <c r="FM450" s="1374"/>
      <c r="FN450" s="1374"/>
      <c r="FO450" s="1374"/>
      <c r="FP450" s="1374"/>
      <c r="FQ450" s="1374"/>
      <c r="FR450" s="1374"/>
      <c r="FS450" s="1374"/>
      <c r="FT450" s="1374"/>
      <c r="FU450" s="1374"/>
      <c r="FV450" s="1374"/>
      <c r="FW450" s="1374"/>
      <c r="FX450" s="1374"/>
      <c r="FY450" s="1374"/>
      <c r="FZ450" s="1374"/>
      <c r="GA450" s="1374"/>
      <c r="GB450" s="1374"/>
      <c r="GC450" s="1374"/>
      <c r="GD450" s="1374"/>
      <c r="GE450" s="1374"/>
      <c r="GF450" s="1374"/>
      <c r="GG450" s="1374"/>
      <c r="GH450" s="1374"/>
      <c r="GI450" s="1374"/>
      <c r="GJ450" s="1374"/>
      <c r="GK450" s="1374"/>
      <c r="GL450" s="1374"/>
      <c r="GM450" s="1374"/>
      <c r="GN450" s="1374"/>
      <c r="GO450" s="1374"/>
      <c r="GP450" s="1374"/>
      <c r="GQ450" s="1374"/>
      <c r="GR450" s="1374"/>
      <c r="GS450" s="1374"/>
      <c r="GT450" s="1374"/>
      <c r="GU450" s="1374"/>
      <c r="GV450" s="1374"/>
      <c r="GW450" s="1374"/>
      <c r="GX450" s="1374"/>
      <c r="GY450" s="1374"/>
      <c r="GZ450" s="1374"/>
      <c r="HA450" s="1374"/>
      <c r="HB450" s="1374"/>
      <c r="HC450" s="1374"/>
      <c r="HD450" s="1374"/>
      <c r="HE450" s="1374"/>
      <c r="HF450" s="1374"/>
      <c r="HG450" s="1374"/>
      <c r="HH450" s="1374"/>
      <c r="HI450" s="1374"/>
      <c r="HJ450" s="1374"/>
      <c r="HK450" s="1374"/>
      <c r="HL450" s="1374"/>
      <c r="HM450" s="1374"/>
      <c r="HN450" s="1374"/>
      <c r="HO450" s="1374"/>
      <c r="HP450" s="1374"/>
      <c r="HQ450" s="1374"/>
      <c r="HR450" s="1374"/>
      <c r="HS450" s="1374"/>
      <c r="HT450" s="1374"/>
      <c r="HU450" s="1374"/>
      <c r="HV450" s="1374"/>
      <c r="HW450" s="1374"/>
      <c r="HX450" s="1374"/>
      <c r="HY450" s="1374"/>
      <c r="HZ450" s="1374"/>
      <c r="IA450" s="1374"/>
      <c r="IB450" s="1374"/>
      <c r="IC450" s="1374"/>
      <c r="ID450" s="1374"/>
      <c r="IE450" s="1374"/>
      <c r="IF450" s="1374"/>
      <c r="IG450" s="1374"/>
      <c r="IH450" s="1374"/>
      <c r="II450" s="1374"/>
      <c r="IJ450" s="1374"/>
      <c r="IK450" s="1374"/>
      <c r="IL450" s="1374"/>
      <c r="IM450" s="1374"/>
    </row>
    <row r="451" spans="1:247" ht="30.75" customHeight="1" x14ac:dyDescent="0.25">
      <c r="A451" s="1417" t="str">
        <f t="shared" ref="A451:AN456" si="125">IF(A396="","",A396)</f>
        <v>LOLA6B06</v>
      </c>
      <c r="B451" s="1417" t="str">
        <f t="shared" si="125"/>
        <v>LLA6B70</v>
      </c>
      <c r="C451" s="1418" t="str">
        <f t="shared" si="125"/>
        <v>UE spécialisation parcours Traduction S6</v>
      </c>
      <c r="D451" s="1905" t="str">
        <f t="shared" si="125"/>
        <v/>
      </c>
      <c r="E451" s="1906" t="str">
        <f t="shared" si="125"/>
        <v>BLOC</v>
      </c>
      <c r="F451" s="1907" t="str">
        <f t="shared" si="125"/>
        <v>L3 LLCER et LEA parc. Traduction</v>
      </c>
      <c r="G451" s="1908" t="str">
        <f t="shared" si="125"/>
        <v/>
      </c>
      <c r="H451" s="1909" t="str">
        <f t="shared" si="125"/>
        <v/>
      </c>
      <c r="I451" s="1910" t="str">
        <f t="shared" si="125"/>
        <v/>
      </c>
      <c r="J451" s="1910" t="str">
        <f t="shared" si="125"/>
        <v/>
      </c>
      <c r="K451" s="1911" t="str">
        <f t="shared" si="125"/>
        <v/>
      </c>
      <c r="L451" s="1911" t="str">
        <f t="shared" si="125"/>
        <v/>
      </c>
      <c r="M451" s="1912" t="str">
        <f t="shared" si="125"/>
        <v/>
      </c>
      <c r="N451" s="211" t="str">
        <f t="shared" si="125"/>
        <v/>
      </c>
      <c r="O451" s="211"/>
      <c r="P451" s="211" t="str">
        <f t="shared" si="125"/>
        <v/>
      </c>
      <c r="Q451" s="211"/>
      <c r="R451" s="211"/>
      <c r="S451" s="1913" t="str">
        <f t="shared" si="125"/>
        <v/>
      </c>
      <c r="T451" s="213"/>
      <c r="U451" s="214"/>
      <c r="V451" s="1914" t="str">
        <f t="shared" si="125"/>
        <v/>
      </c>
      <c r="W451" s="211" t="str">
        <f t="shared" si="125"/>
        <v/>
      </c>
      <c r="X451" s="211" t="str">
        <f t="shared" si="125"/>
        <v/>
      </c>
      <c r="Y451" s="211" t="str">
        <f t="shared" si="125"/>
        <v/>
      </c>
      <c r="Z451" s="211" t="str">
        <f t="shared" si="125"/>
        <v/>
      </c>
      <c r="AA451" s="211" t="str">
        <f t="shared" si="125"/>
        <v/>
      </c>
      <c r="AB451" s="211" t="str">
        <f t="shared" si="125"/>
        <v/>
      </c>
      <c r="AC451" s="1913" t="str">
        <f t="shared" si="125"/>
        <v/>
      </c>
      <c r="AD451" s="213"/>
      <c r="AE451" s="214"/>
      <c r="AF451" s="1914" t="str">
        <f t="shared" si="125"/>
        <v/>
      </c>
      <c r="AG451" s="211" t="str">
        <f t="shared" si="125"/>
        <v/>
      </c>
      <c r="AH451" s="211" t="str">
        <f t="shared" si="125"/>
        <v/>
      </c>
      <c r="AI451" s="211" t="str">
        <f t="shared" si="125"/>
        <v/>
      </c>
      <c r="AJ451" s="211" t="str">
        <f t="shared" si="125"/>
        <v/>
      </c>
      <c r="AK451" s="211" t="str">
        <f t="shared" si="125"/>
        <v/>
      </c>
      <c r="AL451" s="211" t="str">
        <f t="shared" si="125"/>
        <v/>
      </c>
      <c r="AM451" s="211" t="str">
        <f t="shared" si="125"/>
        <v/>
      </c>
      <c r="AN451" s="211" t="str">
        <f t="shared" si="125"/>
        <v/>
      </c>
      <c r="HK451" s="2"/>
      <c r="HL451" s="2"/>
      <c r="HM451" s="2"/>
      <c r="HN451" s="2"/>
      <c r="HO451" s="2"/>
      <c r="HP451" s="2"/>
      <c r="HQ451" s="2"/>
      <c r="HR451" s="2"/>
      <c r="HS451" s="2"/>
    </row>
    <row r="452" spans="1:247" ht="57.75" customHeight="1" x14ac:dyDescent="0.25">
      <c r="A452" s="1915" t="str">
        <f t="shared" si="125"/>
        <v/>
      </c>
      <c r="B452" s="1427" t="str">
        <f t="shared" si="125"/>
        <v>LLA6B7A</v>
      </c>
      <c r="C452" s="1524" t="str">
        <f t="shared" si="125"/>
        <v>Outils théoriques de la traduction 2 :  stylistique comparée</v>
      </c>
      <c r="D452" s="1916" t="str">
        <f t="shared" si="125"/>
        <v>LOL6B9H
LOL6C8A
LOL6J8A</v>
      </c>
      <c r="E452" s="1917" t="str">
        <f t="shared" si="125"/>
        <v>UE spécialisation</v>
      </c>
      <c r="F452" s="1917" t="str">
        <f t="shared" si="125"/>
        <v>L3 LLCER et LEA parc. Traduction</v>
      </c>
      <c r="G452" s="1917" t="str">
        <f t="shared" si="125"/>
        <v>LLCER</v>
      </c>
      <c r="H452" s="1918" t="str">
        <f t="shared" si="125"/>
        <v/>
      </c>
      <c r="I452" s="254">
        <f t="shared" si="125"/>
        <v>3</v>
      </c>
      <c r="J452" s="1919">
        <f t="shared" si="125"/>
        <v>3</v>
      </c>
      <c r="K452" s="592" t="str">
        <f t="shared" si="125"/>
        <v>CLOISEAU Gilles</v>
      </c>
      <c r="L452" s="254">
        <f t="shared" si="125"/>
        <v>11</v>
      </c>
      <c r="M452" s="1919" t="str">
        <f t="shared" si="125"/>
        <v/>
      </c>
      <c r="N452" s="255" t="str">
        <f t="shared" si="125"/>
        <v/>
      </c>
      <c r="O452" s="255"/>
      <c r="P452" s="754">
        <f t="shared" si="125"/>
        <v>0</v>
      </c>
      <c r="Q452" s="754">
        <f t="shared" si="125"/>
        <v>20</v>
      </c>
      <c r="R452" s="255"/>
      <c r="S452" s="1920" t="str">
        <f t="shared" si="125"/>
        <v/>
      </c>
      <c r="T452" s="1117" t="str">
        <f t="shared" si="125"/>
        <v>100% CC</v>
      </c>
      <c r="U452" s="2659" t="str">
        <f t="shared" si="125"/>
        <v>100% CT écrit à distance 1h30</v>
      </c>
      <c r="V452" s="1921">
        <f t="shared" si="125"/>
        <v>1</v>
      </c>
      <c r="W452" s="331" t="str">
        <f t="shared" si="125"/>
        <v>CC</v>
      </c>
      <c r="X452" s="331" t="str">
        <f t="shared" si="125"/>
        <v>écrit</v>
      </c>
      <c r="Y452" s="331" t="str">
        <f t="shared" si="125"/>
        <v>2h00</v>
      </c>
      <c r="Z452" s="742">
        <f t="shared" si="125"/>
        <v>1</v>
      </c>
      <c r="AA452" s="743" t="str">
        <f t="shared" si="125"/>
        <v>CT</v>
      </c>
      <c r="AB452" s="742" t="str">
        <f t="shared" si="125"/>
        <v>écrit</v>
      </c>
      <c r="AC452" s="1922" t="str">
        <f t="shared" si="125"/>
        <v>2h00</v>
      </c>
      <c r="AD452" s="1117" t="str">
        <f t="shared" si="125"/>
        <v>100% CT Dossier</v>
      </c>
      <c r="AE452" s="2659" t="str">
        <f t="shared" si="125"/>
        <v>100% CT Dossier</v>
      </c>
      <c r="AF452" s="1921">
        <f t="shared" si="125"/>
        <v>1</v>
      </c>
      <c r="AG452" s="1016" t="str">
        <f t="shared" si="125"/>
        <v>CT</v>
      </c>
      <c r="AH452" s="1016" t="str">
        <f t="shared" si="125"/>
        <v>écrit</v>
      </c>
      <c r="AI452" s="234" t="str">
        <f t="shared" si="125"/>
        <v>2h00</v>
      </c>
      <c r="AJ452" s="742">
        <f t="shared" si="125"/>
        <v>1</v>
      </c>
      <c r="AK452" s="1017" t="str">
        <f t="shared" si="125"/>
        <v>CT</v>
      </c>
      <c r="AL452" s="1017" t="str">
        <f t="shared" si="125"/>
        <v>écrit</v>
      </c>
      <c r="AM452" s="1017" t="str">
        <f t="shared" si="125"/>
        <v>2h00</v>
      </c>
      <c r="AN452" s="258" t="str">
        <f t="shared" si="125"/>
        <v>Introduction à la syntaxe comparée ; notions de rhétorique contrastive dans une perspective de traduction. Il s'agit de comprendre comment fonctionne un texte dans son ensemble en vue de le traduire (macro analyse). Comprendre dans quelle mesure des connaissances linguistiques (notamment lexicographiques, morphologiques, syntaxiques) peuvent aider à la réalisation de la traduction. Il s'agit de savoir choisir et utiliser l'outil théorique approprié à telle situation de traduction, et de comprendre que la linguistique ne permet pas de traiter tous les déterminants de la traduction. La lecture et l'analyse d'article sera également au programme.</v>
      </c>
    </row>
    <row r="453" spans="1:247" ht="30.75" customHeight="1" x14ac:dyDescent="0.25">
      <c r="A453" s="1417" t="str">
        <f t="shared" si="125"/>
        <v>LCLA6B02</v>
      </c>
      <c r="B453" s="1417" t="str">
        <f t="shared" si="125"/>
        <v>LLA6B7B</v>
      </c>
      <c r="C453" s="1418" t="str">
        <f t="shared" si="125"/>
        <v xml:space="preserve">Choix traduction renforcée 2 </v>
      </c>
      <c r="D453" s="1905" t="str">
        <f t="shared" si="125"/>
        <v>LOL6B9B</v>
      </c>
      <c r="E453" s="1906" t="str">
        <f t="shared" si="125"/>
        <v>CHAPEAU</v>
      </c>
      <c r="F453" s="1907" t="str">
        <f t="shared" si="125"/>
        <v>L3 LLCER et LEA parc. Traduction</v>
      </c>
      <c r="G453" s="1908" t="str">
        <f t="shared" si="125"/>
        <v/>
      </c>
      <c r="H453" s="1909" t="str">
        <f t="shared" si="125"/>
        <v>1 UE / 3 ECTS</v>
      </c>
      <c r="I453" s="1910">
        <f t="shared" si="125"/>
        <v>3</v>
      </c>
      <c r="J453" s="1910">
        <f t="shared" si="125"/>
        <v>3</v>
      </c>
      <c r="K453" s="1911" t="str">
        <f t="shared" si="125"/>
        <v/>
      </c>
      <c r="L453" s="1911" t="str">
        <f t="shared" si="125"/>
        <v/>
      </c>
      <c r="M453" s="1912" t="str">
        <f t="shared" si="125"/>
        <v/>
      </c>
      <c r="N453" s="211" t="str">
        <f t="shared" si="125"/>
        <v/>
      </c>
      <c r="O453" s="211"/>
      <c r="P453" s="211" t="str">
        <f t="shared" si="125"/>
        <v/>
      </c>
      <c r="Q453" s="211"/>
      <c r="R453" s="211"/>
      <c r="S453" s="1913" t="str">
        <f t="shared" si="125"/>
        <v/>
      </c>
      <c r="T453" s="213" t="str">
        <f t="shared" si="125"/>
        <v/>
      </c>
      <c r="U453" s="1923" t="str">
        <f t="shared" si="125"/>
        <v/>
      </c>
      <c r="V453" s="1914" t="str">
        <f t="shared" si="125"/>
        <v/>
      </c>
      <c r="W453" s="211" t="str">
        <f t="shared" si="125"/>
        <v/>
      </c>
      <c r="X453" s="211" t="str">
        <f t="shared" si="125"/>
        <v/>
      </c>
      <c r="Y453" s="211" t="str">
        <f t="shared" si="125"/>
        <v/>
      </c>
      <c r="Z453" s="211" t="str">
        <f t="shared" si="125"/>
        <v/>
      </c>
      <c r="AA453" s="211" t="str">
        <f t="shared" si="125"/>
        <v/>
      </c>
      <c r="AB453" s="211" t="str">
        <f t="shared" si="125"/>
        <v/>
      </c>
      <c r="AC453" s="1913" t="str">
        <f t="shared" si="125"/>
        <v/>
      </c>
      <c r="AD453" s="213" t="str">
        <f t="shared" si="125"/>
        <v/>
      </c>
      <c r="AE453" s="1923" t="str">
        <f t="shared" si="125"/>
        <v/>
      </c>
      <c r="AF453" s="1914" t="str">
        <f t="shared" si="125"/>
        <v/>
      </c>
      <c r="AG453" s="211" t="str">
        <f t="shared" si="125"/>
        <v/>
      </c>
      <c r="AH453" s="211" t="str">
        <f t="shared" si="125"/>
        <v/>
      </c>
      <c r="AI453" s="211" t="str">
        <f t="shared" si="125"/>
        <v/>
      </c>
      <c r="AJ453" s="211" t="str">
        <f t="shared" si="125"/>
        <v/>
      </c>
      <c r="AK453" s="211" t="str">
        <f t="shared" si="125"/>
        <v/>
      </c>
      <c r="AL453" s="211" t="str">
        <f t="shared" si="125"/>
        <v/>
      </c>
      <c r="AM453" s="211" t="str">
        <f t="shared" si="125"/>
        <v/>
      </c>
      <c r="AN453" s="211" t="str">
        <f t="shared" si="125"/>
        <v/>
      </c>
      <c r="HK453" s="2"/>
      <c r="HL453" s="2"/>
      <c r="HM453" s="2"/>
      <c r="HN453" s="2"/>
      <c r="HO453" s="2"/>
      <c r="HP453" s="2"/>
      <c r="HQ453" s="2"/>
      <c r="HR453" s="2"/>
      <c r="HS453" s="2"/>
    </row>
    <row r="454" spans="1:247" ht="51.75" customHeight="1" x14ac:dyDescent="0.25">
      <c r="A454" s="1915" t="str">
        <f t="shared" si="125"/>
        <v/>
      </c>
      <c r="B454" s="1427" t="str">
        <f t="shared" si="125"/>
        <v>LLA6B7B1</v>
      </c>
      <c r="C454" s="1524" t="str">
        <f t="shared" si="125"/>
        <v>Traduction renforcée 2 Allemand-Français</v>
      </c>
      <c r="D454" s="1916" t="str">
        <f t="shared" si="125"/>
        <v>LOL6B9I
LOL6J8F</v>
      </c>
      <c r="E454" s="1917" t="str">
        <f t="shared" si="125"/>
        <v>UE spécialisation</v>
      </c>
      <c r="F454" s="1917" t="str">
        <f t="shared" si="125"/>
        <v>L3 LLCER et LEA parc. Traduction</v>
      </c>
      <c r="G454" s="1917" t="str">
        <f t="shared" si="125"/>
        <v>LLCER</v>
      </c>
      <c r="H454" s="1918" t="str">
        <f t="shared" si="125"/>
        <v/>
      </c>
      <c r="I454" s="254" t="str">
        <f t="shared" si="125"/>
        <v>3</v>
      </c>
      <c r="J454" s="1919" t="str">
        <f t="shared" si="125"/>
        <v>3</v>
      </c>
      <c r="K454" s="592" t="str">
        <f t="shared" si="125"/>
        <v>FLEURY Alain</v>
      </c>
      <c r="L454" s="254">
        <f t="shared" si="125"/>
        <v>12</v>
      </c>
      <c r="M454" s="1919" t="str">
        <f t="shared" si="125"/>
        <v/>
      </c>
      <c r="N454" s="255" t="str">
        <f t="shared" si="125"/>
        <v/>
      </c>
      <c r="O454" s="255"/>
      <c r="P454" s="255">
        <f t="shared" si="125"/>
        <v>18</v>
      </c>
      <c r="Q454" s="255"/>
      <c r="R454" s="255"/>
      <c r="S454" s="1920" t="str">
        <f t="shared" si="125"/>
        <v/>
      </c>
      <c r="T454" s="1117" t="str">
        <f t="shared" si="125"/>
        <v>100 % CC écrit</v>
      </c>
      <c r="U454" s="2659" t="str">
        <f t="shared" si="125"/>
        <v>100 % CT écrit 1h</v>
      </c>
      <c r="V454" s="1921">
        <f t="shared" si="125"/>
        <v>1</v>
      </c>
      <c r="W454" s="331" t="str">
        <f t="shared" si="125"/>
        <v>CC</v>
      </c>
      <c r="X454" s="331" t="str">
        <f t="shared" si="125"/>
        <v>écrit</v>
      </c>
      <c r="Y454" s="331" t="str">
        <f t="shared" si="125"/>
        <v>1h30</v>
      </c>
      <c r="Z454" s="742">
        <f t="shared" si="125"/>
        <v>1</v>
      </c>
      <c r="AA454" s="743" t="str">
        <f t="shared" si="125"/>
        <v>CT</v>
      </c>
      <c r="AB454" s="742" t="str">
        <f t="shared" si="125"/>
        <v>écrit</v>
      </c>
      <c r="AC454" s="1922" t="str">
        <f t="shared" si="125"/>
        <v>1h30</v>
      </c>
      <c r="AD454" s="1117" t="str">
        <f t="shared" si="125"/>
        <v>100 % CT écrit 1h</v>
      </c>
      <c r="AE454" s="2659" t="str">
        <f t="shared" si="125"/>
        <v>100 % CT écrit 1h</v>
      </c>
      <c r="AF454" s="1921">
        <f t="shared" si="125"/>
        <v>1</v>
      </c>
      <c r="AG454" s="1016" t="str">
        <f t="shared" si="125"/>
        <v>CT</v>
      </c>
      <c r="AH454" s="1016" t="str">
        <f t="shared" si="125"/>
        <v>écrit</v>
      </c>
      <c r="AI454" s="234" t="str">
        <f t="shared" si="125"/>
        <v>1h30</v>
      </c>
      <c r="AJ454" s="742">
        <f t="shared" si="125"/>
        <v>1</v>
      </c>
      <c r="AK454" s="1017" t="str">
        <f t="shared" si="125"/>
        <v>CT</v>
      </c>
      <c r="AL454" s="1017" t="str">
        <f t="shared" si="125"/>
        <v>écrit</v>
      </c>
      <c r="AM454" s="1017" t="str">
        <f t="shared" si="125"/>
        <v>1h30</v>
      </c>
      <c r="AN454" s="258" t="str">
        <f t="shared" si="125"/>
        <v/>
      </c>
    </row>
    <row r="455" spans="1:247" ht="51.75" customHeight="1" x14ac:dyDescent="0.25">
      <c r="A455" s="1915" t="str">
        <f t="shared" si="125"/>
        <v/>
      </c>
      <c r="B455" s="1427" t="str">
        <f t="shared" si="125"/>
        <v>LLA6B7B2</v>
      </c>
      <c r="C455" s="1524" t="str">
        <f t="shared" si="125"/>
        <v>Traduction renforcée 2 Espagnol-Français</v>
      </c>
      <c r="D455" s="1916" t="str">
        <f t="shared" si="125"/>
        <v>LOL6B9J
LOL6C8E
LOL6J8G</v>
      </c>
      <c r="E455" s="1917" t="str">
        <f t="shared" si="125"/>
        <v>UE spécialisation</v>
      </c>
      <c r="F455" s="1917" t="str">
        <f t="shared" si="125"/>
        <v>L3 LLCER et LEA parc. Traduction</v>
      </c>
      <c r="G455" s="1917" t="str">
        <f t="shared" si="125"/>
        <v>LLCER</v>
      </c>
      <c r="H455" s="1918" t="str">
        <f t="shared" si="125"/>
        <v/>
      </c>
      <c r="I455" s="254" t="str">
        <f t="shared" si="125"/>
        <v>3</v>
      </c>
      <c r="J455" s="1919" t="str">
        <f t="shared" si="125"/>
        <v>3</v>
      </c>
      <c r="K455" s="592" t="str">
        <f t="shared" si="125"/>
        <v>GINESTA-MUNOZ Magali</v>
      </c>
      <c r="L455" s="254">
        <f t="shared" si="125"/>
        <v>14</v>
      </c>
      <c r="M455" s="1919" t="str">
        <f t="shared" si="125"/>
        <v/>
      </c>
      <c r="N455" s="255" t="str">
        <f t="shared" si="125"/>
        <v/>
      </c>
      <c r="O455" s="255"/>
      <c r="P455" s="255">
        <f t="shared" si="125"/>
        <v>18</v>
      </c>
      <c r="Q455" s="255"/>
      <c r="R455" s="255"/>
      <c r="S455" s="1920" t="str">
        <f t="shared" si="125"/>
        <v/>
      </c>
      <c r="T455" s="1117" t="str">
        <f t="shared" si="125"/>
        <v>100% CC écrit</v>
      </c>
      <c r="U455" s="2659" t="str">
        <f t="shared" si="125"/>
        <v>100 % CT écrit 1h30</v>
      </c>
      <c r="V455" s="1921">
        <f t="shared" si="125"/>
        <v>1</v>
      </c>
      <c r="W455" s="331" t="str">
        <f t="shared" si="125"/>
        <v>CC</v>
      </c>
      <c r="X455" s="331" t="str">
        <f t="shared" si="125"/>
        <v>écrit</v>
      </c>
      <c r="Y455" s="331" t="str">
        <f t="shared" si="125"/>
        <v/>
      </c>
      <c r="Z455" s="742">
        <f t="shared" si="125"/>
        <v>1</v>
      </c>
      <c r="AA455" s="743" t="str">
        <f t="shared" si="125"/>
        <v>CT</v>
      </c>
      <c r="AB455" s="742" t="str">
        <f t="shared" si="125"/>
        <v>écrit</v>
      </c>
      <c r="AC455" s="1922" t="str">
        <f t="shared" si="125"/>
        <v>1h30</v>
      </c>
      <c r="AD455" s="1117" t="str">
        <f t="shared" si="125"/>
        <v>100% CT DM mis en ligne sur Célène</v>
      </c>
      <c r="AE455" s="2659" t="str">
        <f t="shared" si="125"/>
        <v>100% CT DM mis en ligne sur Célène</v>
      </c>
      <c r="AF455" s="1921">
        <f t="shared" si="125"/>
        <v>1</v>
      </c>
      <c r="AG455" s="1016" t="str">
        <f t="shared" si="125"/>
        <v>CT</v>
      </c>
      <c r="AH455" s="1016" t="str">
        <f t="shared" si="125"/>
        <v>écrit</v>
      </c>
      <c r="AI455" s="234" t="str">
        <f t="shared" si="125"/>
        <v>1h30</v>
      </c>
      <c r="AJ455" s="742">
        <f t="shared" si="125"/>
        <v>1</v>
      </c>
      <c r="AK455" s="1017" t="str">
        <f t="shared" si="125"/>
        <v>CT</v>
      </c>
      <c r="AL455" s="1017" t="str">
        <f t="shared" si="125"/>
        <v>écrit</v>
      </c>
      <c r="AM455" s="1017" t="str">
        <f t="shared" si="125"/>
        <v>1h30</v>
      </c>
      <c r="AN455" s="258" t="str">
        <f t="shared" si="125"/>
        <v/>
      </c>
    </row>
    <row r="456" spans="1:247" ht="51.75" customHeight="1" x14ac:dyDescent="0.25">
      <c r="A456" s="1915" t="str">
        <f t="shared" si="125"/>
        <v/>
      </c>
      <c r="B456" s="1427" t="str">
        <f t="shared" si="125"/>
        <v>LLA6B7B3</v>
      </c>
      <c r="C456" s="1524" t="str">
        <f t="shared" si="125"/>
        <v>Traduction renforcée 2 Japonais-Français</v>
      </c>
      <c r="D456" s="1916" t="str">
        <f t="shared" si="125"/>
        <v>LOL6J8I</v>
      </c>
      <c r="E456" s="1917" t="str">
        <f t="shared" si="125"/>
        <v>UE spécialisation</v>
      </c>
      <c r="F456" s="1917" t="str">
        <f t="shared" si="125"/>
        <v>L3 LLCER et LEA parc. Traduction</v>
      </c>
      <c r="G456" s="1917" t="str">
        <f t="shared" si="125"/>
        <v>LLCER</v>
      </c>
      <c r="H456" s="1918" t="str">
        <f t="shared" si="125"/>
        <v/>
      </c>
      <c r="I456" s="254" t="str">
        <f t="shared" si="125"/>
        <v>3</v>
      </c>
      <c r="J456" s="1919" t="str">
        <f t="shared" si="125"/>
        <v>3</v>
      </c>
      <c r="K456" s="592" t="str">
        <f t="shared" si="125"/>
        <v>DURRINGER Fabien</v>
      </c>
      <c r="L456" s="254">
        <f t="shared" si="125"/>
        <v>15</v>
      </c>
      <c r="M456" s="1919" t="str">
        <f t="shared" si="125"/>
        <v/>
      </c>
      <c r="N456" s="255" t="str">
        <f t="shared" si="125"/>
        <v/>
      </c>
      <c r="O456" s="255"/>
      <c r="P456" s="255">
        <f t="shared" si="125"/>
        <v>18</v>
      </c>
      <c r="Q456" s="255"/>
      <c r="R456" s="255"/>
      <c r="S456" s="1920" t="str">
        <f t="shared" si="125"/>
        <v/>
      </c>
      <c r="T456" s="1117" t="str">
        <f t="shared" si="125"/>
        <v>100 % CC écrit à déposer sur CELENE 30 min</v>
      </c>
      <c r="U456" s="2659" t="str">
        <f t="shared" si="125"/>
        <v>100 % CT écrit à déposer sur CELENE 30 min</v>
      </c>
      <c r="V456" s="1921">
        <f t="shared" si="125"/>
        <v>1</v>
      </c>
      <c r="W456" s="331" t="str">
        <f t="shared" si="125"/>
        <v>CC</v>
      </c>
      <c r="X456" s="331" t="str">
        <f t="shared" si="125"/>
        <v>écrit</v>
      </c>
      <c r="Y456" s="331" t="str">
        <f t="shared" si="125"/>
        <v xml:space="preserve">30 min. ou 1h00 </v>
      </c>
      <c r="Z456" s="742">
        <f t="shared" si="125"/>
        <v>1</v>
      </c>
      <c r="AA456" s="743" t="str">
        <f t="shared" si="125"/>
        <v>CT</v>
      </c>
      <c r="AB456" s="742" t="str">
        <f t="shared" si="125"/>
        <v>écrit</v>
      </c>
      <c r="AC456" s="1922" t="str">
        <f t="shared" si="125"/>
        <v>1h00</v>
      </c>
      <c r="AD456" s="1117" t="str">
        <f t="shared" si="125"/>
        <v>100 % CT écrit à déposer sur CELENE 30 min</v>
      </c>
      <c r="AE456" s="2659" t="str">
        <f t="shared" si="125"/>
        <v>100 % CT écrit à déposer sur CELENE 30 min</v>
      </c>
      <c r="AF456" s="1921">
        <f t="shared" si="125"/>
        <v>1</v>
      </c>
      <c r="AG456" s="1016" t="str">
        <f t="shared" si="125"/>
        <v>CT</v>
      </c>
      <c r="AH456" s="1016" t="str">
        <f t="shared" si="125"/>
        <v>écrit</v>
      </c>
      <c r="AI456" s="234" t="str">
        <f t="shared" si="125"/>
        <v>1h00</v>
      </c>
      <c r="AJ456" s="742">
        <f t="shared" si="125"/>
        <v>1</v>
      </c>
      <c r="AK456" s="1017" t="str">
        <f t="shared" si="125"/>
        <v>CT</v>
      </c>
      <c r="AL456" s="1017" t="str">
        <f t="shared" si="125"/>
        <v>écrit</v>
      </c>
      <c r="AM456" s="1017" t="str">
        <f t="shared" si="125"/>
        <v>1h00</v>
      </c>
      <c r="AN456" s="258" t="str">
        <f t="shared" si="125"/>
        <v/>
      </c>
    </row>
    <row r="457" spans="1:247" ht="30.75" customHeight="1" x14ac:dyDescent="0.25">
      <c r="A457" s="1429" t="s">
        <v>1112</v>
      </c>
      <c r="B457" s="1429" t="s">
        <v>1113</v>
      </c>
      <c r="C457" s="1449" t="s">
        <v>710</v>
      </c>
      <c r="D457" s="1924"/>
      <c r="E457" s="1925"/>
      <c r="F457" s="1925"/>
      <c r="G457" s="1926"/>
      <c r="H457" s="1927"/>
      <c r="I457" s="1928"/>
      <c r="J457" s="1929"/>
      <c r="K457" s="1929"/>
      <c r="L457" s="1929"/>
      <c r="M457" s="1930"/>
      <c r="N457" s="1931"/>
      <c r="O457" s="1931"/>
      <c r="P457" s="1931"/>
      <c r="Q457" s="1931"/>
      <c r="R457" s="1931"/>
      <c r="S457" s="1932"/>
      <c r="T457" s="317"/>
      <c r="U457" s="318"/>
      <c r="V457" s="1933"/>
      <c r="W457" s="320"/>
      <c r="X457" s="1934"/>
      <c r="Y457" s="1935"/>
      <c r="Z457" s="1934"/>
      <c r="AA457" s="1934"/>
      <c r="AB457" s="1934"/>
      <c r="AC457" s="1936"/>
      <c r="AD457" s="324"/>
      <c r="AE457" s="325"/>
      <c r="AF457" s="1935"/>
      <c r="AG457" s="1934"/>
      <c r="AH457" s="1934"/>
      <c r="AI457" s="1934"/>
      <c r="AJ457" s="1934"/>
      <c r="AK457" s="1934"/>
      <c r="AL457" s="1934"/>
      <c r="AM457" s="1934"/>
      <c r="AN457" s="1937"/>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row>
    <row r="458" spans="1:247" s="1375" customFormat="1" ht="49.5" customHeight="1" x14ac:dyDescent="0.25">
      <c r="A458" s="1938" t="s">
        <v>1085</v>
      </c>
      <c r="B458" s="1938" t="s">
        <v>1114</v>
      </c>
      <c r="C458" s="1939" t="s">
        <v>1115</v>
      </c>
      <c r="D458" s="1940"/>
      <c r="E458" s="1941" t="s">
        <v>118</v>
      </c>
      <c r="F458" s="1939" t="s">
        <v>1020</v>
      </c>
      <c r="G458" s="1942" t="s">
        <v>51</v>
      </c>
      <c r="H458" s="1943"/>
      <c r="I458" s="1942"/>
      <c r="J458" s="1942"/>
      <c r="K458" s="1363" t="s">
        <v>215</v>
      </c>
      <c r="L458" s="1363"/>
      <c r="M458" s="1944"/>
      <c r="N458" s="1357"/>
      <c r="O458" s="1357"/>
      <c r="P458" s="1357"/>
      <c r="Q458" s="1357"/>
      <c r="R458" s="1357"/>
      <c r="S458" s="1944"/>
      <c r="T458" s="1365"/>
      <c r="U458" s="1366"/>
      <c r="V458" s="1945"/>
      <c r="W458" s="1368"/>
      <c r="X458" s="1368"/>
      <c r="Y458" s="1368"/>
      <c r="Z458" s="1369"/>
      <c r="AA458" s="1368"/>
      <c r="AB458" s="1368"/>
      <c r="AC458" s="1946"/>
      <c r="AD458" s="1371"/>
      <c r="AE458" s="1372"/>
      <c r="AF458" s="1945"/>
      <c r="AG458" s="1368"/>
      <c r="AH458" s="1368"/>
      <c r="AI458" s="1368"/>
      <c r="AJ458" s="1369"/>
      <c r="AK458" s="1368"/>
      <c r="AL458" s="1368"/>
      <c r="AM458" s="1368"/>
      <c r="AN458" s="1373"/>
      <c r="AO458" s="1374"/>
      <c r="AP458" s="1374"/>
      <c r="AQ458" s="1374"/>
      <c r="AR458" s="1374"/>
      <c r="AS458" s="1374"/>
      <c r="AT458" s="1374"/>
      <c r="AU458" s="1374"/>
      <c r="AV458" s="1374"/>
      <c r="AW458" s="1374"/>
      <c r="AX458" s="1374"/>
      <c r="AY458" s="1374"/>
      <c r="AZ458" s="1374"/>
      <c r="BA458" s="1374"/>
      <c r="BB458" s="1374"/>
      <c r="BC458" s="1374"/>
      <c r="BD458" s="1374"/>
      <c r="BE458" s="1374"/>
      <c r="BF458" s="1374"/>
      <c r="BG458" s="1374"/>
      <c r="BH458" s="1374"/>
      <c r="BI458" s="1374"/>
      <c r="BJ458" s="1374"/>
      <c r="BK458" s="1374"/>
      <c r="BL458" s="1374"/>
      <c r="BM458" s="1374"/>
      <c r="BN458" s="1374"/>
      <c r="BO458" s="1374"/>
      <c r="BP458" s="1374"/>
      <c r="BQ458" s="1374"/>
      <c r="BR458" s="1374"/>
      <c r="BS458" s="1374"/>
      <c r="BT458" s="1374"/>
      <c r="BU458" s="1374"/>
      <c r="BV458" s="1374"/>
      <c r="BW458" s="1374"/>
      <c r="BX458" s="1374"/>
      <c r="BY458" s="1374"/>
      <c r="BZ458" s="1374"/>
      <c r="CA458" s="1374"/>
      <c r="CB458" s="1374"/>
      <c r="CC458" s="1374"/>
      <c r="CD458" s="1374"/>
      <c r="CE458" s="1374"/>
      <c r="CF458" s="1374"/>
      <c r="CG458" s="1374"/>
      <c r="CH458" s="1374"/>
      <c r="CI458" s="1374"/>
      <c r="CJ458" s="1374"/>
      <c r="CK458" s="1374"/>
      <c r="CL458" s="1374"/>
      <c r="CM458" s="1374"/>
      <c r="CN458" s="1374"/>
      <c r="CO458" s="1374"/>
      <c r="CP458" s="1374"/>
      <c r="CQ458" s="1374"/>
      <c r="CR458" s="1374"/>
      <c r="CS458" s="1374"/>
      <c r="CT458" s="1374"/>
      <c r="CU458" s="1374"/>
      <c r="CV458" s="1374"/>
      <c r="CW458" s="1374"/>
      <c r="CX458" s="1374"/>
      <c r="CY458" s="1374"/>
      <c r="CZ458" s="1374"/>
      <c r="DA458" s="1374"/>
      <c r="DB458" s="1374"/>
      <c r="DC458" s="1374"/>
      <c r="DD458" s="1374"/>
      <c r="DE458" s="1374"/>
      <c r="DF458" s="1374"/>
      <c r="DG458" s="1374"/>
      <c r="DH458" s="1374"/>
      <c r="DI458" s="1374"/>
      <c r="DJ458" s="1374"/>
      <c r="DK458" s="1374"/>
      <c r="DL458" s="1374"/>
      <c r="DM458" s="1374"/>
      <c r="DN458" s="1374"/>
      <c r="DO458" s="1374"/>
      <c r="DP458" s="1374"/>
      <c r="DQ458" s="1374"/>
      <c r="DR458" s="1374"/>
      <c r="DS458" s="1374"/>
      <c r="DT458" s="1374"/>
      <c r="DU458" s="1374"/>
      <c r="DV458" s="1374"/>
      <c r="DW458" s="1374"/>
      <c r="DX458" s="1374"/>
      <c r="DY458" s="1374"/>
      <c r="DZ458" s="1374"/>
      <c r="EA458" s="1374"/>
      <c r="EB458" s="1374"/>
      <c r="EC458" s="1374"/>
      <c r="ED458" s="1374"/>
      <c r="EE458" s="1374"/>
      <c r="EF458" s="1374"/>
      <c r="EG458" s="1374"/>
      <c r="EH458" s="1374"/>
      <c r="EI458" s="1374"/>
      <c r="EJ458" s="1374"/>
      <c r="EK458" s="1374"/>
      <c r="EL458" s="1374"/>
      <c r="EM458" s="1374"/>
      <c r="EN458" s="1374"/>
      <c r="EO458" s="1374"/>
      <c r="EP458" s="1374"/>
      <c r="EQ458" s="1374"/>
      <c r="ER458" s="1374"/>
      <c r="ES458" s="1374"/>
      <c r="ET458" s="1374"/>
      <c r="EU458" s="1374"/>
      <c r="EV458" s="1374"/>
      <c r="EW458" s="1374"/>
      <c r="EX458" s="1374"/>
      <c r="EY458" s="1374"/>
      <c r="EZ458" s="1374"/>
      <c r="FA458" s="1374"/>
      <c r="FB458" s="1374"/>
      <c r="FC458" s="1374"/>
      <c r="FD458" s="1374"/>
      <c r="FE458" s="1374"/>
      <c r="FF458" s="1374"/>
      <c r="FG458" s="1374"/>
      <c r="FH458" s="1374"/>
      <c r="FI458" s="1374"/>
      <c r="FJ458" s="1374"/>
      <c r="FK458" s="1374"/>
      <c r="FL458" s="1374"/>
      <c r="FM458" s="1374"/>
      <c r="FN458" s="1374"/>
      <c r="FO458" s="1374"/>
      <c r="FP458" s="1374"/>
      <c r="FQ458" s="1374"/>
      <c r="FR458" s="1374"/>
      <c r="FS458" s="1374"/>
      <c r="FT458" s="1374"/>
      <c r="FU458" s="1374"/>
      <c r="FV458" s="1374"/>
      <c r="FW458" s="1374"/>
      <c r="FX458" s="1374"/>
      <c r="FY458" s="1374"/>
      <c r="FZ458" s="1374"/>
      <c r="GA458" s="1374"/>
      <c r="GB458" s="1374"/>
      <c r="GC458" s="1374"/>
      <c r="GD458" s="1374"/>
      <c r="GE458" s="1374"/>
      <c r="GF458" s="1374"/>
      <c r="GG458" s="1374"/>
      <c r="GH458" s="1374"/>
      <c r="GI458" s="1374"/>
      <c r="GJ458" s="1374"/>
      <c r="GK458" s="1374"/>
      <c r="GL458" s="1374"/>
      <c r="GM458" s="1374"/>
      <c r="GN458" s="1374"/>
      <c r="GO458" s="1374"/>
      <c r="GP458" s="1374"/>
      <c r="GQ458" s="1374"/>
      <c r="GR458" s="1374"/>
      <c r="GS458" s="1374"/>
      <c r="GT458" s="1374"/>
      <c r="GU458" s="1374"/>
      <c r="GV458" s="1374"/>
      <c r="GW458" s="1374"/>
      <c r="GX458" s="1374"/>
      <c r="GY458" s="1374"/>
      <c r="GZ458" s="1374"/>
      <c r="HA458" s="1374"/>
      <c r="HB458" s="1374"/>
      <c r="HC458" s="1374"/>
      <c r="HD458" s="1374"/>
      <c r="HE458" s="1374"/>
      <c r="HF458" s="1374"/>
      <c r="HG458" s="1374"/>
      <c r="HH458" s="1374"/>
      <c r="HI458" s="1374"/>
      <c r="HJ458" s="1374"/>
      <c r="HK458" s="1374"/>
      <c r="HL458" s="1374"/>
      <c r="HM458" s="1374"/>
      <c r="HN458" s="1374"/>
      <c r="HO458" s="1374"/>
      <c r="HP458" s="1374"/>
      <c r="HQ458" s="1374"/>
      <c r="HR458" s="1374"/>
      <c r="HS458" s="1374"/>
      <c r="HT458" s="1374"/>
      <c r="HU458" s="1374"/>
      <c r="HV458" s="1374"/>
      <c r="HW458" s="1374"/>
      <c r="HX458" s="1374"/>
      <c r="HY458" s="1374"/>
      <c r="HZ458" s="1374"/>
      <c r="IA458" s="1374"/>
      <c r="IB458" s="1374"/>
      <c r="IC458" s="1374"/>
      <c r="ID458" s="1374"/>
      <c r="IE458" s="1374"/>
      <c r="IF458" s="1374"/>
      <c r="IG458" s="1374"/>
      <c r="IH458" s="1374"/>
      <c r="II458" s="1374"/>
      <c r="IJ458" s="1374"/>
      <c r="IK458" s="1374"/>
      <c r="IL458" s="1374"/>
      <c r="IM458" s="1374"/>
    </row>
    <row r="459" spans="1:247" ht="25.5" x14ac:dyDescent="0.25">
      <c r="A459" s="1417" t="str">
        <f t="shared" ref="A459:AN465" si="126">IF(A404="","",A404)</f>
        <v>LCLA6B03</v>
      </c>
      <c r="B459" s="1417" t="str">
        <f t="shared" si="126"/>
        <v>LLA6B80</v>
      </c>
      <c r="C459" s="1418" t="str">
        <f t="shared" si="126"/>
        <v>Choix UE spécialisation parcours médiation interculturelle S6</v>
      </c>
      <c r="D459" s="1947" t="str">
        <f t="shared" si="126"/>
        <v/>
      </c>
      <c r="E459" s="1948" t="str">
        <f t="shared" si="126"/>
        <v>BLOC</v>
      </c>
      <c r="F459" s="1948" t="str">
        <f t="shared" si="126"/>
        <v>1 UE / 6 ECTS</v>
      </c>
      <c r="G459" s="1949" t="str">
        <f t="shared" si="126"/>
        <v/>
      </c>
      <c r="H459" s="1950" t="str">
        <f t="shared" si="126"/>
        <v/>
      </c>
      <c r="I459" s="1951" t="str">
        <f t="shared" si="126"/>
        <v/>
      </c>
      <c r="J459" s="1951" t="str">
        <f t="shared" si="126"/>
        <v/>
      </c>
      <c r="K459" s="1952" t="str">
        <f t="shared" si="126"/>
        <v/>
      </c>
      <c r="L459" s="1952" t="str">
        <f t="shared" si="126"/>
        <v/>
      </c>
      <c r="M459" s="1953" t="str">
        <f t="shared" si="126"/>
        <v/>
      </c>
      <c r="N459" s="211" t="str">
        <f t="shared" si="126"/>
        <v/>
      </c>
      <c r="O459" s="211"/>
      <c r="P459" s="211" t="str">
        <f t="shared" si="126"/>
        <v/>
      </c>
      <c r="Q459" s="211"/>
      <c r="R459" s="211"/>
      <c r="S459" s="1954" t="str">
        <f t="shared" si="126"/>
        <v/>
      </c>
      <c r="T459" s="213"/>
      <c r="U459" s="214"/>
      <c r="V459" s="1955" t="str">
        <f t="shared" si="126"/>
        <v/>
      </c>
      <c r="W459" s="211" t="str">
        <f t="shared" si="126"/>
        <v/>
      </c>
      <c r="X459" s="211" t="str">
        <f t="shared" si="126"/>
        <v/>
      </c>
      <c r="Y459" s="211" t="str">
        <f t="shared" si="126"/>
        <v/>
      </c>
      <c r="Z459" s="211" t="str">
        <f t="shared" si="126"/>
        <v/>
      </c>
      <c r="AA459" s="211" t="str">
        <f t="shared" si="126"/>
        <v/>
      </c>
      <c r="AB459" s="211" t="str">
        <f t="shared" si="126"/>
        <v/>
      </c>
      <c r="AC459" s="1954" t="str">
        <f t="shared" si="126"/>
        <v/>
      </c>
      <c r="AD459" s="213"/>
      <c r="AE459" s="214"/>
      <c r="AF459" s="1955" t="str">
        <f t="shared" si="126"/>
        <v/>
      </c>
      <c r="AG459" s="211" t="str">
        <f t="shared" si="126"/>
        <v/>
      </c>
      <c r="AH459" s="211" t="str">
        <f t="shared" si="126"/>
        <v/>
      </c>
      <c r="AI459" s="211" t="str">
        <f t="shared" si="126"/>
        <v/>
      </c>
      <c r="AJ459" s="211" t="str">
        <f t="shared" si="126"/>
        <v/>
      </c>
      <c r="AK459" s="211" t="str">
        <f t="shared" si="126"/>
        <v/>
      </c>
      <c r="AL459" s="211" t="str">
        <f t="shared" si="126"/>
        <v/>
      </c>
      <c r="AM459" s="211" t="str">
        <f t="shared" si="126"/>
        <v/>
      </c>
      <c r="AN459" s="211" t="str">
        <f t="shared" si="126"/>
        <v/>
      </c>
      <c r="HK459" s="2"/>
      <c r="HL459" s="2"/>
      <c r="HM459" s="2"/>
      <c r="HN459" s="2"/>
      <c r="HO459" s="2"/>
      <c r="HP459" s="2"/>
      <c r="HQ459" s="2"/>
      <c r="HR459" s="2"/>
      <c r="HS459" s="2"/>
    </row>
    <row r="460" spans="1:247" s="1968" customFormat="1" ht="28.5" customHeight="1" x14ac:dyDescent="0.25">
      <c r="A460" s="1956" t="str">
        <f t="shared" si="126"/>
        <v>LOLA6B07</v>
      </c>
      <c r="B460" s="1956" t="str">
        <f t="shared" si="126"/>
        <v>LLA6B8A</v>
      </c>
      <c r="C460" s="1957" t="str">
        <f t="shared" si="126"/>
        <v>Culture anglophone S6</v>
      </c>
      <c r="D460" s="1958" t="str">
        <f t="shared" si="126"/>
        <v/>
      </c>
      <c r="E460" s="1959" t="str">
        <f t="shared" si="126"/>
        <v>CHAPEAU</v>
      </c>
      <c r="F460" s="1959" t="str">
        <f t="shared" si="126"/>
        <v>L3 LLCER et LEA parc. Médiation</v>
      </c>
      <c r="G460" s="1959" t="str">
        <f t="shared" si="126"/>
        <v/>
      </c>
      <c r="H460" s="1960" t="str">
        <f t="shared" si="126"/>
        <v/>
      </c>
      <c r="I460" s="1959" t="str">
        <f t="shared" si="126"/>
        <v/>
      </c>
      <c r="J460" s="1959" t="str">
        <f t="shared" si="126"/>
        <v/>
      </c>
      <c r="K460" s="1961" t="str">
        <f t="shared" si="126"/>
        <v/>
      </c>
      <c r="L460" s="1961" t="str">
        <f t="shared" si="126"/>
        <v/>
      </c>
      <c r="M460" s="1962" t="str">
        <f t="shared" si="126"/>
        <v/>
      </c>
      <c r="N460" s="1963" t="str">
        <f t="shared" si="126"/>
        <v/>
      </c>
      <c r="O460" s="1963"/>
      <c r="P460" s="1964" t="str">
        <f t="shared" si="126"/>
        <v/>
      </c>
      <c r="Q460" s="1964"/>
      <c r="R460" s="1964"/>
      <c r="S460" s="1962" t="str">
        <f t="shared" si="126"/>
        <v/>
      </c>
      <c r="T460" s="1965"/>
      <c r="U460" s="1963"/>
      <c r="V460" s="1963"/>
      <c r="W460" s="1963"/>
      <c r="X460" s="1963"/>
      <c r="Y460" s="1963"/>
      <c r="Z460" s="1963"/>
      <c r="AA460" s="1963"/>
      <c r="AB460" s="1963"/>
      <c r="AC460" s="1963"/>
      <c r="AD460" s="1963"/>
      <c r="AE460" s="1963"/>
      <c r="AF460" s="1963"/>
      <c r="AG460" s="1963"/>
      <c r="AH460" s="1963"/>
      <c r="AI460" s="1963"/>
      <c r="AJ460" s="1963"/>
      <c r="AK460" s="1963"/>
      <c r="AL460" s="1963"/>
      <c r="AM460" s="1963"/>
      <c r="AN460" s="1963"/>
      <c r="AO460" s="1966"/>
      <c r="AP460" s="1966"/>
      <c r="AQ460" s="1966"/>
      <c r="AR460" s="1966"/>
      <c r="AS460" s="1966"/>
      <c r="AT460" s="1966"/>
      <c r="AU460" s="1966"/>
      <c r="AV460" s="1966"/>
      <c r="AW460" s="1966"/>
      <c r="AX460" s="1966"/>
      <c r="AY460" s="1966"/>
      <c r="AZ460" s="1966"/>
      <c r="BA460" s="1966"/>
      <c r="BB460" s="1966"/>
      <c r="BC460" s="1966"/>
      <c r="BD460" s="1966"/>
      <c r="BE460" s="1966"/>
      <c r="BF460" s="1966"/>
      <c r="BG460" s="1966"/>
      <c r="BH460" s="1966"/>
      <c r="BI460" s="1966"/>
      <c r="BJ460" s="1966"/>
      <c r="BK460" s="1966"/>
      <c r="BL460" s="1966"/>
      <c r="BM460" s="1966"/>
      <c r="BN460" s="1966"/>
      <c r="BO460" s="1966"/>
      <c r="BP460" s="1966"/>
      <c r="BQ460" s="1966"/>
      <c r="BR460" s="1966"/>
      <c r="BS460" s="1966"/>
      <c r="BT460" s="1966"/>
      <c r="BU460" s="1966"/>
      <c r="BV460" s="1966"/>
      <c r="BW460" s="1966"/>
      <c r="BX460" s="1966"/>
      <c r="BY460" s="1966"/>
      <c r="BZ460" s="1966"/>
      <c r="CA460" s="1966"/>
      <c r="CB460" s="1966"/>
      <c r="CC460" s="1966"/>
      <c r="CD460" s="1966"/>
      <c r="CE460" s="1966"/>
      <c r="CF460" s="1966"/>
      <c r="CG460" s="1966"/>
      <c r="CH460" s="1966"/>
      <c r="CI460" s="1966"/>
      <c r="CJ460" s="1966"/>
      <c r="CK460" s="1966"/>
      <c r="CL460" s="1966"/>
      <c r="CM460" s="1966"/>
      <c r="CN460" s="1966"/>
      <c r="CO460" s="1966"/>
      <c r="CP460" s="1966"/>
      <c r="CQ460" s="1966"/>
      <c r="CR460" s="1966"/>
      <c r="CS460" s="1966"/>
      <c r="CT460" s="1966"/>
      <c r="CU460" s="1966"/>
      <c r="CV460" s="1966"/>
      <c r="CW460" s="1966"/>
      <c r="CX460" s="1966"/>
      <c r="CY460" s="1966"/>
      <c r="CZ460" s="1966"/>
      <c r="DA460" s="1966"/>
      <c r="DB460" s="1966"/>
      <c r="DC460" s="1966"/>
      <c r="DD460" s="1966"/>
      <c r="DE460" s="1966"/>
      <c r="DF460" s="1966"/>
      <c r="DG460" s="1966"/>
      <c r="DH460" s="1966"/>
      <c r="DI460" s="1966"/>
      <c r="DJ460" s="1966"/>
      <c r="DK460" s="1966"/>
      <c r="DL460" s="1967"/>
      <c r="DM460" s="1967"/>
      <c r="DN460" s="1967"/>
      <c r="DO460" s="1967"/>
      <c r="DP460" s="1967"/>
      <c r="DQ460" s="1967"/>
      <c r="DR460" s="1967"/>
      <c r="DS460" s="1967"/>
      <c r="DT460" s="1967"/>
      <c r="DU460" s="1967"/>
      <c r="DV460" s="1967"/>
      <c r="DW460" s="1967"/>
      <c r="DX460" s="1967"/>
      <c r="DY460" s="1967"/>
      <c r="DZ460" s="1967"/>
      <c r="EA460" s="1967"/>
      <c r="EB460" s="1967"/>
      <c r="EC460" s="1967"/>
      <c r="ED460" s="1967"/>
      <c r="EE460" s="1967"/>
      <c r="EF460" s="1967"/>
      <c r="EG460" s="1967"/>
      <c r="EH460" s="1967"/>
      <c r="EI460" s="1967"/>
      <c r="EJ460" s="1967"/>
      <c r="EK460" s="1967"/>
      <c r="EL460" s="1967"/>
      <c r="EM460" s="1967"/>
      <c r="EN460" s="1967"/>
      <c r="EO460" s="1967"/>
      <c r="EP460" s="1967"/>
      <c r="EQ460" s="1967"/>
      <c r="ER460" s="1967"/>
      <c r="ES460" s="1967"/>
      <c r="ET460" s="1967"/>
      <c r="EU460" s="1967"/>
      <c r="EV460" s="1967"/>
      <c r="EW460" s="1967"/>
      <c r="EX460" s="1967"/>
      <c r="EY460" s="1967"/>
      <c r="EZ460" s="1967"/>
      <c r="FA460" s="1967"/>
      <c r="FB460" s="1967"/>
      <c r="FC460" s="1967"/>
      <c r="FD460" s="1967"/>
      <c r="FE460" s="1967"/>
      <c r="FF460" s="1967"/>
      <c r="FG460" s="1967"/>
      <c r="FH460" s="1967"/>
      <c r="FI460" s="1967"/>
      <c r="FJ460" s="1967"/>
      <c r="FK460" s="1967"/>
      <c r="FL460" s="1967"/>
      <c r="FM460" s="1967"/>
      <c r="FN460" s="1967"/>
      <c r="FO460" s="1967"/>
      <c r="FP460" s="1967"/>
      <c r="FQ460" s="1967"/>
      <c r="FR460" s="1967"/>
      <c r="FS460" s="1967"/>
      <c r="FT460" s="1967"/>
      <c r="FU460" s="1967"/>
      <c r="FV460" s="1967"/>
      <c r="FW460" s="1967"/>
      <c r="FX460" s="1967"/>
      <c r="FY460" s="1967"/>
      <c r="FZ460" s="1967"/>
      <c r="GA460" s="1967"/>
      <c r="GB460" s="1967"/>
      <c r="GC460" s="1967"/>
      <c r="GD460" s="1967"/>
      <c r="GE460" s="1967"/>
      <c r="GF460" s="1967"/>
      <c r="GG460" s="1967"/>
      <c r="GH460" s="1967"/>
      <c r="GI460" s="1967"/>
      <c r="GJ460" s="1967"/>
      <c r="GK460" s="1967"/>
      <c r="GL460" s="1967"/>
      <c r="GM460" s="1967"/>
      <c r="GN460" s="1967"/>
      <c r="GO460" s="1967"/>
      <c r="GP460" s="1967"/>
      <c r="GQ460" s="1967"/>
      <c r="GR460" s="1967"/>
      <c r="GS460" s="1967"/>
      <c r="GT460" s="1967"/>
      <c r="GU460" s="1967"/>
      <c r="GV460" s="1967"/>
      <c r="GW460" s="1967"/>
      <c r="GX460" s="1967"/>
      <c r="GY460" s="1967"/>
      <c r="GZ460" s="1967"/>
      <c r="HA460" s="1967"/>
      <c r="HB460" s="1967"/>
      <c r="HC460" s="1967"/>
      <c r="HD460" s="1967"/>
      <c r="HE460" s="1967"/>
      <c r="HF460" s="1967"/>
      <c r="HG460" s="1967"/>
      <c r="HH460" s="1967"/>
      <c r="HI460" s="1967"/>
      <c r="HJ460" s="1967"/>
    </row>
    <row r="461" spans="1:247" ht="49.5" customHeight="1" x14ac:dyDescent="0.25">
      <c r="A461" s="1969" t="str">
        <f t="shared" si="126"/>
        <v/>
      </c>
      <c r="B461" s="1427" t="str">
        <f t="shared" si="126"/>
        <v>LLA6B8A1</v>
      </c>
      <c r="C461" s="1524" t="str">
        <f t="shared" si="126"/>
        <v>Etat-Unis et Canada</v>
      </c>
      <c r="D461" s="1970" t="str">
        <f t="shared" si="126"/>
        <v/>
      </c>
      <c r="E461" s="1971" t="str">
        <f t="shared" si="126"/>
        <v>UE spécialisation</v>
      </c>
      <c r="F461" s="1971" t="str">
        <f t="shared" si="126"/>
        <v>L3 LLCER et LEA parc. Médiation</v>
      </c>
      <c r="G461" s="1971" t="str">
        <f t="shared" si="126"/>
        <v>LLCER</v>
      </c>
      <c r="H461" s="1972" t="str">
        <f t="shared" si="126"/>
        <v/>
      </c>
      <c r="I461" s="254" t="str">
        <f t="shared" si="126"/>
        <v>3</v>
      </c>
      <c r="J461" s="1973" t="str">
        <f t="shared" si="126"/>
        <v>3</v>
      </c>
      <c r="K461" s="1397" t="str">
        <f t="shared" si="126"/>
        <v>BENAYADA Kamila</v>
      </c>
      <c r="L461" s="254" t="str">
        <f t="shared" si="126"/>
        <v>11</v>
      </c>
      <c r="M461" s="1973" t="str">
        <f t="shared" si="126"/>
        <v/>
      </c>
      <c r="N461" s="255" t="str">
        <f t="shared" si="126"/>
        <v/>
      </c>
      <c r="O461" s="255"/>
      <c r="P461" s="754">
        <f t="shared" si="126"/>
        <v>0</v>
      </c>
      <c r="Q461" s="754">
        <f t="shared" ref="Q461" si="127">IF(Q406="","",Q406)</f>
        <v>15</v>
      </c>
      <c r="R461" s="255"/>
      <c r="S461" s="1974" t="str">
        <f t="shared" si="126"/>
        <v/>
      </c>
      <c r="T461" s="1117" t="str">
        <f t="shared" si="126"/>
        <v>100% CC</v>
      </c>
      <c r="U461" s="2659" t="str">
        <f t="shared" si="126"/>
        <v>100% CT Dossier</v>
      </c>
      <c r="V461" s="1975">
        <f t="shared" si="126"/>
        <v>1</v>
      </c>
      <c r="W461" s="331" t="str">
        <f t="shared" si="126"/>
        <v>CC</v>
      </c>
      <c r="X461" s="331" t="str">
        <f t="shared" si="126"/>
        <v>écrit et oral</v>
      </c>
      <c r="Y461" s="331" t="str">
        <f t="shared" si="126"/>
        <v>écrit 1h30 + oral 20 min</v>
      </c>
      <c r="Z461" s="742">
        <f t="shared" si="126"/>
        <v>1</v>
      </c>
      <c r="AA461" s="743" t="str">
        <f t="shared" si="126"/>
        <v>CT</v>
      </c>
      <c r="AB461" s="742" t="str">
        <f t="shared" si="126"/>
        <v>écrit</v>
      </c>
      <c r="AC461" s="1976" t="str">
        <f t="shared" si="126"/>
        <v>1h30</v>
      </c>
      <c r="AD461" s="1117" t="str">
        <f t="shared" ref="AD461:AE461" si="128">IF(AD406="","",AD406)</f>
        <v>100% CT Dossier</v>
      </c>
      <c r="AE461" s="2659" t="str">
        <f t="shared" si="128"/>
        <v>100% CT Dossier</v>
      </c>
      <c r="AF461" s="1975">
        <f t="shared" si="126"/>
        <v>1</v>
      </c>
      <c r="AG461" s="1016" t="str">
        <f t="shared" si="126"/>
        <v>CT</v>
      </c>
      <c r="AH461" s="1016" t="str">
        <f t="shared" si="126"/>
        <v>écrit</v>
      </c>
      <c r="AI461" s="234" t="str">
        <f t="shared" si="126"/>
        <v>1h30</v>
      </c>
      <c r="AJ461" s="742">
        <f t="shared" si="126"/>
        <v>1</v>
      </c>
      <c r="AK461" s="1017" t="str">
        <f t="shared" si="126"/>
        <v>CT</v>
      </c>
      <c r="AL461" s="1017" t="str">
        <f t="shared" si="126"/>
        <v>écrit</v>
      </c>
      <c r="AM461" s="1017" t="str">
        <f t="shared" si="126"/>
        <v>1h30</v>
      </c>
      <c r="AN461" s="258" t="str">
        <f t="shared" si="126"/>
        <v/>
      </c>
    </row>
    <row r="462" spans="1:247" ht="49.5" customHeight="1" x14ac:dyDescent="0.25">
      <c r="A462" s="1969" t="str">
        <f t="shared" si="126"/>
        <v/>
      </c>
      <c r="B462" s="1427" t="str">
        <f t="shared" si="126"/>
        <v>LLA6B8A2</v>
      </c>
      <c r="C462" s="1524" t="str">
        <f t="shared" si="126"/>
        <v>Grande Bretagne et Irlande</v>
      </c>
      <c r="D462" s="1970" t="str">
        <f t="shared" si="126"/>
        <v/>
      </c>
      <c r="E462" s="1971" t="str">
        <f t="shared" si="126"/>
        <v>UE spécialisation</v>
      </c>
      <c r="F462" s="1971" t="str">
        <f t="shared" si="126"/>
        <v>L3 LLCER et LEA parc. Médiation</v>
      </c>
      <c r="G462" s="1971" t="str">
        <f t="shared" si="126"/>
        <v>LLCER</v>
      </c>
      <c r="H462" s="1972" t="str">
        <f t="shared" si="126"/>
        <v/>
      </c>
      <c r="I462" s="254" t="str">
        <f t="shared" si="126"/>
        <v>3</v>
      </c>
      <c r="J462" s="1973" t="str">
        <f t="shared" si="126"/>
        <v>3</v>
      </c>
      <c r="K462" s="592" t="str">
        <f t="shared" si="126"/>
        <v>GALLET Elodie</v>
      </c>
      <c r="L462" s="254" t="str">
        <f t="shared" si="126"/>
        <v>11</v>
      </c>
      <c r="M462" s="1973" t="str">
        <f t="shared" si="126"/>
        <v/>
      </c>
      <c r="N462" s="255" t="str">
        <f t="shared" si="126"/>
        <v/>
      </c>
      <c r="O462" s="255"/>
      <c r="P462" s="754">
        <f t="shared" si="126"/>
        <v>0</v>
      </c>
      <c r="Q462" s="754">
        <f t="shared" ref="Q462" si="129">IF(Q407="","",Q407)</f>
        <v>15</v>
      </c>
      <c r="R462" s="255"/>
      <c r="S462" s="1974" t="str">
        <f t="shared" si="126"/>
        <v/>
      </c>
      <c r="T462" s="1117" t="str">
        <f t="shared" si="126"/>
        <v>100% CC</v>
      </c>
      <c r="U462" s="2659" t="str">
        <f t="shared" si="126"/>
        <v>100% CT 2crit 1h30 Célène</v>
      </c>
      <c r="V462" s="1975">
        <f t="shared" si="126"/>
        <v>1</v>
      </c>
      <c r="W462" s="331" t="str">
        <f t="shared" si="126"/>
        <v>CC</v>
      </c>
      <c r="X462" s="331" t="str">
        <f t="shared" si="126"/>
        <v>écrit et oral</v>
      </c>
      <c r="Y462" s="331" t="str">
        <f t="shared" si="126"/>
        <v>écrit 1h30 + oral 20 min</v>
      </c>
      <c r="Z462" s="742">
        <f t="shared" si="126"/>
        <v>1</v>
      </c>
      <c r="AA462" s="743" t="str">
        <f t="shared" si="126"/>
        <v>CT</v>
      </c>
      <c r="AB462" s="742" t="str">
        <f t="shared" si="126"/>
        <v>écrit</v>
      </c>
      <c r="AC462" s="1976" t="str">
        <f t="shared" si="126"/>
        <v>1h30</v>
      </c>
      <c r="AD462" s="1117" t="str">
        <f t="shared" ref="AD462:AE462" si="130">IF(AD407="","",AD407)</f>
        <v>100% CT 2crit 1h30 Célène</v>
      </c>
      <c r="AE462" s="2659" t="str">
        <f t="shared" si="130"/>
        <v>100% CT 2crit 1h30 Célène</v>
      </c>
      <c r="AF462" s="1975">
        <f t="shared" si="126"/>
        <v>1</v>
      </c>
      <c r="AG462" s="1016" t="str">
        <f t="shared" si="126"/>
        <v>CT</v>
      </c>
      <c r="AH462" s="1016" t="str">
        <f t="shared" si="126"/>
        <v>écrit</v>
      </c>
      <c r="AI462" s="234" t="str">
        <f t="shared" si="126"/>
        <v>1h30</v>
      </c>
      <c r="AJ462" s="742">
        <f t="shared" si="126"/>
        <v>1</v>
      </c>
      <c r="AK462" s="1017" t="str">
        <f t="shared" si="126"/>
        <v>CT</v>
      </c>
      <c r="AL462" s="1017" t="str">
        <f t="shared" si="126"/>
        <v>écrit</v>
      </c>
      <c r="AM462" s="1017" t="str">
        <f t="shared" si="126"/>
        <v>1h30</v>
      </c>
      <c r="AN462" s="258" t="str">
        <f t="shared" si="126"/>
        <v/>
      </c>
    </row>
    <row r="463" spans="1:247" s="1968" customFormat="1" ht="21.75" customHeight="1" x14ac:dyDescent="0.25">
      <c r="A463" s="1956" t="str">
        <f t="shared" si="126"/>
        <v>LOLA6C06</v>
      </c>
      <c r="B463" s="1956" t="str">
        <f t="shared" si="126"/>
        <v>LLA6C80</v>
      </c>
      <c r="C463" s="1957" t="str">
        <f t="shared" si="126"/>
        <v>Culture hispanophone S6</v>
      </c>
      <c r="D463" s="1958" t="str">
        <f t="shared" si="126"/>
        <v/>
      </c>
      <c r="E463" s="1959" t="str">
        <f t="shared" si="126"/>
        <v>CHAPEAU</v>
      </c>
      <c r="F463" s="1977" t="str">
        <f t="shared" si="126"/>
        <v>L3 LLCER et LEA parc. Médiation</v>
      </c>
      <c r="G463" s="1959" t="str">
        <f t="shared" si="126"/>
        <v/>
      </c>
      <c r="H463" s="1960" t="str">
        <f t="shared" si="126"/>
        <v/>
      </c>
      <c r="I463" s="1959" t="str">
        <f t="shared" si="126"/>
        <v/>
      </c>
      <c r="J463" s="1959" t="str">
        <f t="shared" si="126"/>
        <v/>
      </c>
      <c r="K463" s="1961" t="str">
        <f t="shared" si="126"/>
        <v/>
      </c>
      <c r="L463" s="1961" t="str">
        <f t="shared" si="126"/>
        <v/>
      </c>
      <c r="M463" s="1978" t="str">
        <f t="shared" si="126"/>
        <v/>
      </c>
      <c r="N463" s="1963" t="str">
        <f t="shared" si="126"/>
        <v/>
      </c>
      <c r="O463" s="1963"/>
      <c r="P463" s="1964" t="str">
        <f t="shared" si="126"/>
        <v/>
      </c>
      <c r="Q463" s="1964"/>
      <c r="R463" s="1964"/>
      <c r="S463" s="1962" t="str">
        <f t="shared" si="126"/>
        <v/>
      </c>
      <c r="T463" s="1962" t="str">
        <f t="shared" si="126"/>
        <v/>
      </c>
      <c r="U463" s="1962" t="str">
        <f t="shared" si="126"/>
        <v/>
      </c>
      <c r="V463" s="1962" t="str">
        <f t="shared" si="126"/>
        <v/>
      </c>
      <c r="W463" s="1962" t="str">
        <f t="shared" si="126"/>
        <v/>
      </c>
      <c r="X463" s="1962" t="str">
        <f t="shared" si="126"/>
        <v/>
      </c>
      <c r="Y463" s="1962" t="str">
        <f t="shared" si="126"/>
        <v/>
      </c>
      <c r="Z463" s="1962" t="str">
        <f t="shared" si="126"/>
        <v/>
      </c>
      <c r="AA463" s="1962" t="str">
        <f t="shared" si="126"/>
        <v/>
      </c>
      <c r="AB463" s="1962" t="str">
        <f t="shared" si="126"/>
        <v/>
      </c>
      <c r="AC463" s="1962" t="str">
        <f t="shared" si="126"/>
        <v/>
      </c>
      <c r="AD463" s="1962" t="str">
        <f t="shared" si="126"/>
        <v/>
      </c>
      <c r="AE463" s="1962" t="str">
        <f t="shared" si="126"/>
        <v/>
      </c>
      <c r="AF463" s="1962" t="str">
        <f t="shared" si="126"/>
        <v/>
      </c>
      <c r="AG463" s="1962" t="str">
        <f t="shared" si="126"/>
        <v/>
      </c>
      <c r="AH463" s="1962" t="str">
        <f t="shared" si="126"/>
        <v/>
      </c>
      <c r="AI463" s="1962" t="str">
        <f t="shared" si="126"/>
        <v/>
      </c>
      <c r="AJ463" s="1962" t="str">
        <f t="shared" si="126"/>
        <v/>
      </c>
      <c r="AK463" s="1962" t="str">
        <f t="shared" si="126"/>
        <v/>
      </c>
      <c r="AL463" s="1962" t="str">
        <f t="shared" si="126"/>
        <v/>
      </c>
      <c r="AM463" s="1962" t="str">
        <f t="shared" si="126"/>
        <v/>
      </c>
      <c r="AN463" s="1962" t="str">
        <f t="shared" si="126"/>
        <v/>
      </c>
      <c r="AO463" s="1966"/>
      <c r="AP463" s="1966"/>
      <c r="AQ463" s="1966"/>
      <c r="AR463" s="1966"/>
      <c r="AS463" s="1966"/>
      <c r="AT463" s="1966"/>
      <c r="AU463" s="1966"/>
      <c r="AV463" s="1966"/>
      <c r="AW463" s="1966"/>
      <c r="AX463" s="1966"/>
      <c r="AY463" s="1966"/>
      <c r="AZ463" s="1966"/>
      <c r="BA463" s="1966"/>
      <c r="BB463" s="1966"/>
      <c r="BC463" s="1966"/>
      <c r="BD463" s="1966"/>
      <c r="BE463" s="1966"/>
      <c r="BF463" s="1966"/>
      <c r="BG463" s="1966"/>
      <c r="BH463" s="1966"/>
      <c r="BI463" s="1966"/>
      <c r="BJ463" s="1966"/>
      <c r="BK463" s="1966"/>
      <c r="BL463" s="1966"/>
      <c r="BM463" s="1966"/>
      <c r="BN463" s="1966"/>
      <c r="BO463" s="1966"/>
      <c r="BP463" s="1966"/>
      <c r="BQ463" s="1966"/>
      <c r="BR463" s="1966"/>
      <c r="BS463" s="1966"/>
      <c r="BT463" s="1966"/>
      <c r="BU463" s="1966"/>
      <c r="BV463" s="1966"/>
      <c r="BW463" s="1966"/>
      <c r="BX463" s="1966"/>
      <c r="BY463" s="1966"/>
      <c r="BZ463" s="1966"/>
      <c r="CA463" s="1966"/>
      <c r="CB463" s="1966"/>
      <c r="CC463" s="1966"/>
      <c r="CD463" s="1966"/>
      <c r="CE463" s="1966"/>
      <c r="CF463" s="1966"/>
      <c r="CG463" s="1966"/>
      <c r="CH463" s="1966"/>
      <c r="CI463" s="1966"/>
      <c r="CJ463" s="1966"/>
      <c r="CK463" s="1966"/>
      <c r="CL463" s="1966"/>
      <c r="CM463" s="1966"/>
      <c r="CN463" s="1966"/>
      <c r="CO463" s="1966"/>
      <c r="CP463" s="1966"/>
      <c r="CQ463" s="1966"/>
      <c r="CR463" s="1966"/>
      <c r="CS463" s="1966"/>
      <c r="CT463" s="1966"/>
      <c r="CU463" s="1966"/>
      <c r="CV463" s="1966"/>
      <c r="CW463" s="1966"/>
      <c r="CX463" s="1966"/>
      <c r="CY463" s="1966"/>
      <c r="CZ463" s="1966"/>
      <c r="DA463" s="1966"/>
      <c r="DB463" s="1966"/>
      <c r="DC463" s="1966"/>
      <c r="DD463" s="1966"/>
      <c r="DE463" s="1966"/>
      <c r="DF463" s="1966"/>
      <c r="DG463" s="1966"/>
      <c r="DH463" s="1966"/>
      <c r="DI463" s="1966"/>
      <c r="DJ463" s="1966"/>
      <c r="DK463" s="1966"/>
      <c r="DL463" s="1967"/>
      <c r="DM463" s="1967"/>
      <c r="DN463" s="1967"/>
      <c r="DO463" s="1967"/>
      <c r="DP463" s="1967"/>
      <c r="DQ463" s="1967"/>
      <c r="DR463" s="1967"/>
      <c r="DS463" s="1967"/>
      <c r="DT463" s="1967"/>
      <c r="DU463" s="1967"/>
      <c r="DV463" s="1967"/>
      <c r="DW463" s="1967"/>
      <c r="DX463" s="1967"/>
      <c r="DY463" s="1967"/>
      <c r="DZ463" s="1967"/>
      <c r="EA463" s="1967"/>
      <c r="EB463" s="1967"/>
      <c r="EC463" s="1967"/>
      <c r="ED463" s="1967"/>
      <c r="EE463" s="1967"/>
      <c r="EF463" s="1967"/>
      <c r="EG463" s="1967"/>
      <c r="EH463" s="1967"/>
      <c r="EI463" s="1967"/>
      <c r="EJ463" s="1967"/>
      <c r="EK463" s="1967"/>
      <c r="EL463" s="1967"/>
      <c r="EM463" s="1967"/>
      <c r="EN463" s="1967"/>
      <c r="EO463" s="1967"/>
      <c r="EP463" s="1967"/>
      <c r="EQ463" s="1967"/>
      <c r="ER463" s="1967"/>
      <c r="ES463" s="1967"/>
      <c r="ET463" s="1967"/>
      <c r="EU463" s="1967"/>
      <c r="EV463" s="1967"/>
      <c r="EW463" s="1967"/>
      <c r="EX463" s="1967"/>
      <c r="EY463" s="1967"/>
      <c r="EZ463" s="1967"/>
      <c r="FA463" s="1967"/>
      <c r="FB463" s="1967"/>
      <c r="FC463" s="1967"/>
      <c r="FD463" s="1967"/>
      <c r="FE463" s="1967"/>
      <c r="FF463" s="1967"/>
      <c r="FG463" s="1967"/>
      <c r="FH463" s="1967"/>
      <c r="FI463" s="1967"/>
      <c r="FJ463" s="1967"/>
      <c r="FK463" s="1967"/>
      <c r="FL463" s="1967"/>
      <c r="FM463" s="1967"/>
      <c r="FN463" s="1967"/>
      <c r="FO463" s="1967"/>
      <c r="FP463" s="1967"/>
      <c r="FQ463" s="1967"/>
      <c r="FR463" s="1967"/>
      <c r="FS463" s="1967"/>
      <c r="FT463" s="1967"/>
      <c r="FU463" s="1967"/>
      <c r="FV463" s="1967"/>
      <c r="FW463" s="1967"/>
      <c r="FX463" s="1967"/>
      <c r="FY463" s="1967"/>
      <c r="FZ463" s="1967"/>
      <c r="GA463" s="1967"/>
      <c r="GB463" s="1967"/>
      <c r="GC463" s="1967"/>
      <c r="GD463" s="1967"/>
      <c r="GE463" s="1967"/>
      <c r="GF463" s="1967"/>
      <c r="GG463" s="1967"/>
      <c r="GH463" s="1967"/>
      <c r="GI463" s="1967"/>
      <c r="GJ463" s="1967"/>
      <c r="GK463" s="1967"/>
      <c r="GL463" s="1967"/>
      <c r="GM463" s="1967"/>
      <c r="GN463" s="1967"/>
      <c r="GO463" s="1967"/>
      <c r="GP463" s="1967"/>
      <c r="GQ463" s="1967"/>
      <c r="GR463" s="1967"/>
      <c r="GS463" s="1967"/>
      <c r="GT463" s="1967"/>
      <c r="GU463" s="1967"/>
      <c r="GV463" s="1967"/>
      <c r="GW463" s="1967"/>
      <c r="GX463" s="1967"/>
      <c r="GY463" s="1967"/>
      <c r="GZ463" s="1967"/>
      <c r="HA463" s="1967"/>
      <c r="HB463" s="1967"/>
      <c r="HC463" s="1967"/>
      <c r="HD463" s="1967"/>
      <c r="HE463" s="1967"/>
      <c r="HF463" s="1967"/>
      <c r="HG463" s="1967"/>
      <c r="HH463" s="1967"/>
      <c r="HI463" s="1967"/>
      <c r="HJ463" s="1967"/>
    </row>
    <row r="464" spans="1:247" ht="51" x14ac:dyDescent="0.25">
      <c r="A464" s="1969" t="str">
        <f t="shared" si="126"/>
        <v/>
      </c>
      <c r="B464" s="1979" t="str">
        <f t="shared" si="126"/>
        <v>LLA6C6A</v>
      </c>
      <c r="C464" s="1980" t="str">
        <f t="shared" si="126"/>
        <v>Peinture hispano-américaine S6</v>
      </c>
      <c r="D464" s="1970" t="str">
        <f t="shared" si="126"/>
        <v>LOL5B9B
LOL5C5B
LOL5J9P</v>
      </c>
      <c r="E464" s="1971" t="str">
        <f t="shared" si="126"/>
        <v>UE spécialisation</v>
      </c>
      <c r="F464" s="1971" t="str">
        <f t="shared" si="126"/>
        <v>L3 LLCER et LEA parc. Médiation</v>
      </c>
      <c r="G464" s="1971" t="str">
        <f t="shared" si="126"/>
        <v>LLCER</v>
      </c>
      <c r="H464" s="1972" t="str">
        <f t="shared" si="126"/>
        <v/>
      </c>
      <c r="I464" s="1090" t="str">
        <f t="shared" si="126"/>
        <v>3</v>
      </c>
      <c r="J464" s="1981">
        <f t="shared" si="126"/>
        <v>3</v>
      </c>
      <c r="K464" s="1479" t="str">
        <f t="shared" si="126"/>
        <v>EYMAR Marcos</v>
      </c>
      <c r="L464" s="1090">
        <f t="shared" si="126"/>
        <v>14</v>
      </c>
      <c r="M464" s="1981" t="str">
        <f t="shared" si="126"/>
        <v/>
      </c>
      <c r="N464" s="570" t="str">
        <f t="shared" si="126"/>
        <v/>
      </c>
      <c r="O464" s="570"/>
      <c r="P464" s="255">
        <f t="shared" si="126"/>
        <v>18</v>
      </c>
      <c r="Q464" s="255"/>
      <c r="R464" s="255"/>
      <c r="S464" s="1974" t="str">
        <f t="shared" si="126"/>
        <v/>
      </c>
      <c r="T464" s="1117" t="str">
        <f t="shared" si="126"/>
        <v>1) 50% CC + 50% CT 
2) Exposé oral à distance (via Teams ou Skype) + DM à déposer sur Celène sans limitation de temps</v>
      </c>
      <c r="U464" s="2659" t="str">
        <f t="shared" si="126"/>
        <v>100% CT / DM à deposer sur Celène sans limitation de temps</v>
      </c>
      <c r="V464" s="1982" t="str">
        <f t="shared" si="126"/>
        <v>50% CC
50% CT</v>
      </c>
      <c r="W464" s="234" t="str">
        <f t="shared" si="126"/>
        <v>mixte</v>
      </c>
      <c r="X464" s="234" t="str">
        <f t="shared" si="126"/>
        <v>oral</v>
      </c>
      <c r="Y464" s="234" t="str">
        <f t="shared" si="126"/>
        <v>20 min</v>
      </c>
      <c r="Z464" s="235">
        <f t="shared" si="126"/>
        <v>1</v>
      </c>
      <c r="AA464" s="44" t="str">
        <f t="shared" si="126"/>
        <v>CT</v>
      </c>
      <c r="AB464" s="44" t="str">
        <f t="shared" si="126"/>
        <v>oral</v>
      </c>
      <c r="AC464" s="1983" t="str">
        <f t="shared" si="126"/>
        <v>20 min</v>
      </c>
      <c r="AD464" s="1117" t="str">
        <f t="shared" si="126"/>
        <v>100% CT / DM à deposer sur Celène sans limitation de temps</v>
      </c>
      <c r="AE464" s="2659" t="str">
        <f t="shared" si="126"/>
        <v>100% CT / DM à deposer sur Celène sans limitation de temps</v>
      </c>
      <c r="AF464" s="1982">
        <f t="shared" si="126"/>
        <v>1</v>
      </c>
      <c r="AG464" s="234" t="str">
        <f t="shared" si="126"/>
        <v>CT</v>
      </c>
      <c r="AH464" s="234" t="str">
        <f t="shared" si="126"/>
        <v>oral</v>
      </c>
      <c r="AI464" s="234" t="str">
        <f t="shared" si="126"/>
        <v>20 min</v>
      </c>
      <c r="AJ464" s="235">
        <f t="shared" si="126"/>
        <v>1</v>
      </c>
      <c r="AK464" s="44" t="str">
        <f t="shared" si="126"/>
        <v>CT</v>
      </c>
      <c r="AL464" s="44" t="str">
        <f t="shared" si="126"/>
        <v>oral</v>
      </c>
      <c r="AM464" s="44" t="str">
        <f t="shared" si="126"/>
        <v>20 min</v>
      </c>
      <c r="AN464" s="258" t="str">
        <f t="shared" si="126"/>
        <v>Etude des principales caractéristiques de la peinture latino-américaine, et de son importance en tant que reflet d'une culture et d'une société, à travers l'étude d'une vingtaine de tableaux du XVIe siècle jusqu'à nos jours.</v>
      </c>
    </row>
    <row r="465" spans="1:40" ht="38.25" x14ac:dyDescent="0.25">
      <c r="A465" s="1969" t="str">
        <f t="shared" si="126"/>
        <v/>
      </c>
      <c r="B465" s="1979" t="str">
        <f t="shared" si="126"/>
        <v>LLA6C6B</v>
      </c>
      <c r="C465" s="1980" t="str">
        <f t="shared" si="126"/>
        <v>Cinéma espagnol S6</v>
      </c>
      <c r="D465" s="1970" t="str">
        <f t="shared" si="126"/>
        <v>LOL6B9K
LOL6C6A
LOL6J9G</v>
      </c>
      <c r="E465" s="1971" t="str">
        <f t="shared" si="126"/>
        <v>UE spécialisation</v>
      </c>
      <c r="F465" s="1971" t="str">
        <f t="shared" si="126"/>
        <v>L3 LLCER et LEA parc. Médiation</v>
      </c>
      <c r="G465" s="1971" t="str">
        <f t="shared" si="126"/>
        <v>LLCER</v>
      </c>
      <c r="H465" s="1972" t="str">
        <f t="shared" si="126"/>
        <v/>
      </c>
      <c r="I465" s="1090" t="str">
        <f t="shared" si="126"/>
        <v>3</v>
      </c>
      <c r="J465" s="1981">
        <f t="shared" si="126"/>
        <v>3</v>
      </c>
      <c r="K465" s="1479" t="str">
        <f t="shared" si="126"/>
        <v>NATANSON Brigitte</v>
      </c>
      <c r="L465" s="1090">
        <f t="shared" si="126"/>
        <v>14</v>
      </c>
      <c r="M465" s="1981" t="str">
        <f t="shared" si="126"/>
        <v/>
      </c>
      <c r="N465" s="570" t="str">
        <f t="shared" si="126"/>
        <v/>
      </c>
      <c r="O465" s="570"/>
      <c r="P465" s="255">
        <f t="shared" si="126"/>
        <v>18</v>
      </c>
      <c r="Q465" s="255"/>
      <c r="R465" s="255"/>
      <c r="S465" s="1974" t="str">
        <f t="shared" si="126"/>
        <v/>
      </c>
      <c r="T465" s="1117" t="str">
        <f t="shared" si="126"/>
        <v>100% CC Oraux à distance</v>
      </c>
      <c r="U465" s="2659" t="str">
        <f t="shared" si="126"/>
        <v>100% CT / oral à distance</v>
      </c>
      <c r="V465" s="1982">
        <f t="shared" si="126"/>
        <v>1</v>
      </c>
      <c r="W465" s="234" t="str">
        <f t="shared" si="126"/>
        <v>CC</v>
      </c>
      <c r="X465" s="245" t="str">
        <f t="shared" si="126"/>
        <v>oral</v>
      </c>
      <c r="Y465" s="234" t="str">
        <f t="shared" si="126"/>
        <v/>
      </c>
      <c r="Z465" s="235">
        <f t="shared" si="126"/>
        <v>1</v>
      </c>
      <c r="AA465" s="44" t="str">
        <f t="shared" si="126"/>
        <v>CT</v>
      </c>
      <c r="AB465" s="245" t="str">
        <f t="shared" si="126"/>
        <v>oral</v>
      </c>
      <c r="AC465" s="2652" t="str">
        <f t="shared" si="126"/>
        <v>20 min</v>
      </c>
      <c r="AD465" s="1117" t="str">
        <f t="shared" si="126"/>
        <v>100% CT / oral à distance</v>
      </c>
      <c r="AE465" s="2659" t="str">
        <f t="shared" si="126"/>
        <v>100% CT / oral à distance</v>
      </c>
      <c r="AF465" s="1982">
        <f t="shared" si="126"/>
        <v>1</v>
      </c>
      <c r="AG465" s="234" t="str">
        <f t="shared" si="126"/>
        <v>CT</v>
      </c>
      <c r="AH465" s="245" t="str">
        <f t="shared" si="126"/>
        <v>oral</v>
      </c>
      <c r="AI465" s="245" t="str">
        <f t="shared" si="126"/>
        <v>20 min</v>
      </c>
      <c r="AJ465" s="235">
        <f t="shared" si="126"/>
        <v>1</v>
      </c>
      <c r="AK465" s="44" t="str">
        <f t="shared" si="126"/>
        <v>CT</v>
      </c>
      <c r="AL465" s="245" t="str">
        <f t="shared" si="126"/>
        <v>oral</v>
      </c>
      <c r="AM465" s="245" t="str">
        <f t="shared" si="126"/>
        <v>20 min</v>
      </c>
      <c r="AN465" s="1092" t="str">
        <f t="shared" si="126"/>
        <v xml:space="preserve">Introduction à l’analyse filmique à partir de séquences de films espagnols. </v>
      </c>
    </row>
    <row r="466" spans="1:40" ht="30.75" customHeight="1" x14ac:dyDescent="0.25">
      <c r="A466" s="1984"/>
      <c r="B466" s="1984"/>
      <c r="C466" s="1985"/>
      <c r="D466" s="1986"/>
      <c r="E466" s="1984"/>
      <c r="F466" s="1984"/>
      <c r="G466" s="1984"/>
      <c r="H466" s="1984"/>
      <c r="I466" s="1984"/>
      <c r="J466" s="1984" t="s">
        <v>1116</v>
      </c>
      <c r="K466" s="1987"/>
      <c r="L466" s="1987"/>
      <c r="M466" s="1988"/>
      <c r="N466" s="1989">
        <f>SUM(N420:N465)</f>
        <v>32</v>
      </c>
      <c r="O466" s="1989"/>
      <c r="P466" s="1989">
        <f>SUM(P420:P465)</f>
        <v>357</v>
      </c>
      <c r="Q466" s="1989"/>
      <c r="R466" s="2510"/>
      <c r="S466" s="1990">
        <f>SUM(S420:S465)</f>
        <v>0</v>
      </c>
      <c r="T466" s="94"/>
      <c r="U466" s="95"/>
      <c r="V466" s="1991"/>
      <c r="W466" s="1991"/>
      <c r="X466" s="1991"/>
      <c r="Y466" s="1991"/>
      <c r="Z466" s="1991"/>
      <c r="AA466" s="1991"/>
      <c r="AB466" s="1991"/>
      <c r="AC466" s="1992"/>
      <c r="AD466" s="504"/>
      <c r="AE466" s="505"/>
      <c r="AF466" s="1991"/>
      <c r="AG466" s="1991"/>
      <c r="AH466" s="1991"/>
      <c r="AI466" s="1991"/>
      <c r="AJ466" s="1991"/>
      <c r="AK466" s="1991"/>
      <c r="AL466" s="1991"/>
      <c r="AM466" s="1991"/>
      <c r="AN466" s="1993"/>
    </row>
  </sheetData>
  <autoFilter ref="B1:B466"/>
  <mergeCells count="41">
    <mergeCell ref="X373:AM373"/>
    <mergeCell ref="H41:J41"/>
    <mergeCell ref="H86:J86"/>
    <mergeCell ref="V26:Y26"/>
    <mergeCell ref="Z26:AC26"/>
    <mergeCell ref="AF26:AI26"/>
    <mergeCell ref="V36:Y36"/>
    <mergeCell ref="Z36:AC36"/>
    <mergeCell ref="AF36:AI36"/>
    <mergeCell ref="V6:Y6"/>
    <mergeCell ref="Z6:AC6"/>
    <mergeCell ref="AF6:AI6"/>
    <mergeCell ref="V16:Y16"/>
    <mergeCell ref="Z16:AC16"/>
    <mergeCell ref="AF16:AI16"/>
    <mergeCell ref="AN1:AN3"/>
    <mergeCell ref="N2:O2"/>
    <mergeCell ref="P2:Q2"/>
    <mergeCell ref="R2:S2"/>
    <mergeCell ref="V2:Y2"/>
    <mergeCell ref="Z2:AC2"/>
    <mergeCell ref="AF2:AI2"/>
    <mergeCell ref="AJ2:AM2"/>
    <mergeCell ref="AF1:AM1"/>
    <mergeCell ref="M1:M3"/>
    <mergeCell ref="N1:S1"/>
    <mergeCell ref="T1:U2"/>
    <mergeCell ref="V1:AC1"/>
    <mergeCell ref="AD1:AE2"/>
    <mergeCell ref="L1:L3"/>
    <mergeCell ref="A1:A3"/>
    <mergeCell ref="B1:B3"/>
    <mergeCell ref="C1:C3"/>
    <mergeCell ref="D1:D3"/>
    <mergeCell ref="E1:E3"/>
    <mergeCell ref="F1:F3"/>
    <mergeCell ref="G1:G3"/>
    <mergeCell ref="H1:H3"/>
    <mergeCell ref="I1:I3"/>
    <mergeCell ref="J1:J3"/>
    <mergeCell ref="K1:K3"/>
  </mergeCells>
  <dataValidations count="10">
    <dataValidation type="list" allowBlank="1" showInputMessage="1" showErrorMessage="1" sqref="F225 E104:E105 E182 E359 E235 E379 E385 E390 E395 E403 E434 E450 E458 E445 E440 E413 E432">
      <formula1>Type_UE_licence_2_3</formula1>
    </dataValidation>
    <dataValidation type="list" allowBlank="1" showInputMessage="1" showErrorMessage="1" sqref="I225">
      <formula1>typ_ense</formula1>
    </dataValidation>
    <dataValidation type="list" allowBlank="1" showInputMessage="1" showErrorMessage="1" sqref="P225:R225">
      <formula1>CNU_disciplines</formula1>
    </dataValidation>
    <dataValidation type="list" allowBlank="1" showInputMessage="1" showErrorMessage="1" sqref="J225:M225 AN225">
      <formula1>nature_ens</formula1>
    </dataValidation>
    <dataValidation type="list" allowBlank="1" showInputMessage="1" showErrorMessage="1" sqref="H225">
      <formula1>oui_non</formula1>
    </dataValidation>
    <dataValidation type="list" allowBlank="1" showInputMessage="1" showErrorMessage="1" sqref="W187 W392:W393 AG115 AA392:AA393 AK115 AA108 AK108 W108 AG108 AA198 AG198 AK198 W198 W183 AA187 W178 AG187 AA178 AK187 AG178 AK178 AA183 AG183 AK183 AG112 W112 W115 AA115">
      <formula1>moda</formula1>
    </dataValidation>
    <dataValidation type="list" allowBlank="1" showInputMessage="1" showErrorMessage="1" sqref="X187 X183 AB187 X178 AH187 AB178 AL187 AH178 AL178 AB183 AH183 AL183 X181 AH112 X112">
      <formula1>natu</formula1>
    </dataValidation>
    <dataValidation type="list" allowBlank="1" showInputMessage="1" showErrorMessage="1" sqref="X436:X438 X381:X383 X405:X410 AL294 AH387:AH388 AH399:AH401 X397 X361:X364 AH397 X387:X388 AL112 AH393 AH333 X375:X377 AL96 AB127 AH111 AB96 AL108 AB100 AB108 AL115 AH127:AH140 X220:X221 AL132 AB132 AL135 AB135 AL127 AH120:AH123 X120:X123 AL121 AB121 AL98 AB98 AL100 AH106 AL103:AL105 AB103:AB105 AL90 AB90 AH203:AH204 AH405:AH409 X193 X285:X287 AH108:AH109 AH198 AL198 AL186 X185:X186 AB186 AB138 AL138 AL165 AB171 AL171 AB173 AL173 AB175 AL175 AB180 AL180 AH179:AH182 AH201 AH208 X208 X300:X301 AH304 AH240 AH381:AH383 AH306:AH308 AH300:AH301 AH290:AH291 AH285:AH287 X399:X401 AH220:AH221 X223:X224 AH223:AH224 AH215:AH218 X215:X218 AB182 AL182 X280:X282 AB165 X108:X109 AH210:AH211 AH189:AH191 X189:X191 AH185:AH186 X203:X206 X201 AL190 AH294 X210:X211 AH143 X106 X143 AH165:AH177 X117:X118 X90:X103 X274:X278 AH271:AH272 X271:X272 AB432 X266:X269 AH266:AH269 AH274:AH278 X304 AH296:AH297 X296:X297 X290:X291 X306:X308 AH327:AH328 AH321:AH322 X321:X322 AH318:AH319 X318:X319 AH313:AH316 X313:X316 X413 X198 AL308 AH420:AH421 X423:X427 X420:X421 AH369:AH372 AH430 X369:X373 AH375:AH377 AH366:AH367 X366:X367 AH361:AH364 AH325 AH117:AH118 X325 X333 AB194 X415:X418 AH415:AH418 AH436:AH438 X430 AH423:AH427 X127:X140 AL142 AB142 AL235 X235 AH235 AH193 AB359 AL359 X359 AH359 AH90:AH103 X179:X180 X182 AB112 AB235 AB379 AL379 X379 AH379 AB385 AL385 X385 AH385 AB390 AL390 X390 AH390 AB395 AL395 X395 AH395 AB403 AL403 X403 AH403 AH434 AB434 AL434 X434 AH450 AB450 AL450 X450 AH458 AB458 AL458 X458 AH445 AB445 AL445 X445 AH440 AB440 AL440 X440 AH413 AB413 AL413 X327:X328 AL327 AB327 AH432 X432 AL432 AH280:AH282 X165:X177 X111 AB115 X115">
      <formula1>nat</formula1>
    </dataValidation>
    <dataValidation type="list" allowBlank="1" showInputMessage="1" showErrorMessage="1" sqref="W436:W438 AG333 AK381:AK383 AG381:AG383 W405:W410 AK203:AK206 AG203:AG206 AK387:AK388 AG387:AG388 AG399:AG401 W399:W401 AA399:AA401 AK405:AK410 AA405:AA410 AK397 AA397 W397 AK399:AK401 AG397 AG392:AG393 AK392:AK393 W387:W388 AA387:AA388 AG405:AG410 W381:W383 W375:W377 AA117:AA118 AK117:AK118 AG117:AG118 AK127:AK140 AK120:AK123 AK193 AK90:AK106 AG90:AG106 AK109 AG120:AG123 W120:W123 AG127:AG140 W127:W140 AK430 AA120:AA123 W179:W182 AG179:AG182 AK179:AK182 AA201 AK201 AG201 AA208 AK208 AG208 W208 W300:W301 AA304 W304 AG304 W203:W206 AA381:AA383 W333 AA333 AA306:AA308 AG300:AG301 AK300:AK301 AA300:AA301 AK290:AK291 AG285:AG287 AK285:AK287 AA285:AA287 W285:W287 AK294 AK111:AK112 AK215:AK218 W361:W364 AA220:AA221 AK220:AK221 AG220:AG221 W223:W224 AA223:AA224 AK223:AK224 AG223:AG224 AG215:AG218 W215:W218 AG185:AG186 AK185:AK186 AK280:AK282 AA179:AA182 AA109 AA210:AA211 AG189:AG191 AK189:AK191 AA189:AA191 W189:W191 AA185:AA186 W111 W201 W420:W421 AA294 W210:W211 AG210:AG211 AG142:AG143 W109 AG109 AA90:AA106 W185:W186 AK142:AK143 AA142:AA143 W142:W143 W290:W291 AG111 AG294 W294 AA215:AA218 AK274:AK278 AA274:AA278 W274:W278 AG271:AG272 AK271:AK272 AA271:AA272 W271:W272 AG165:AG177 AG432 W266:W269 AA266:AA269 AK266:AK269 AG266:AG269 AG274:AG278 AK304 AA296:AA297 W296:W297 AG296:AG297 AK296:AK297 AA290:AA291 W90:W106 AG290:AG291 AK306:AK308 AG306:AG308 W306:W308 AG327:AG328 AA321:AA322 AK321:AK322 AG321:AG322 W321:W322 AK327:AK328 AA327:AA328 AG318:AG319 AK318:AK319 AA318:AA319 W318:W319 AG313:AG316 AK313:AK316 AA313:AA316 W313:W316 AG413 AK210:AK211 W220:W221 AA436:AA438 AK420:AK421 AG420:AG421 W423:W427 AA423:AA427 AK423:AK427 AG423:AG427 AA369:AA372 AA325 W430 AA430 W369:W373 AG375:AG377 AK375:AK377 AA375:AA377 AG369:AG372 AK369:AK372 AG366:AG367 AK366:AK367 AA366:AA367 W366:W367 AG361:AG364 AK361:AK364 AA361:AA364 AG430 W117:W118 AK325 AG325 W325 AK333 AA203:AA206 AG240 AK240 W415:W418 AA415:AA418 AK415:AK418 AG415:AG418 AA420:AA421 AK436:AK438 AG436:AG438 AA127:AA140 AK235 W235 AG235 AG193 AA359 AK359 W359 AG359 W193 AA193 AA111:AA112 AA235 AA379 AK379 W379 AG379 AA385 AK385 W385 AG385 AA390 AK390 W390 AG390 AA395 AK395 W395 AG395 AA403 AK403 W403 AG403 AA434 AK434 W434 AG434 AA450 AK450 W450 AG450 AA458 AK458 W458 AG458 AA445 AK445 W445 AG445 AA440 AK440 W440 AG440 AA413 AK413 W413 W327:W328 W432 AK432 AA432 AA280:AA282 W280:W282 AG280:AG282 W165:W177 AK165:AK177 AA165:AA177">
      <formula1>mod</formula1>
    </dataValidation>
    <dataValidation type="list" allowBlank="1" showInputMessage="1" showErrorMessage="1" sqref="AB436:AB438 AH410 AB280:AB282 AL387:AL388 AL399:AL401 AB397 AB399:AB401 AL397 AL392:AL393 AB387:AB388 AH205:AH206 AH392 AB381:AB383 AB375:AB377 AL7:AL15 X37:X41 AL27:AL35 AH27:AH35 AH17:AH25 AH7:AH15 AH37:AH41 AB27:AB35 AB17:AB25 AB7:AB15 AB37:AB41 X27:X35 AL97 AB97 AL91:AL95 AL106 AB109 AB106 AB111 AB117:AB118 AL117:AL118 AB101:AB102 AL122:AL123 AB172 AB128:AB131 AB133:AB134 AL133:AL134 AL128:AL131 AH104:AH105 AH142 X17:X25 AB122:AB123 AB99 AL99 AL109 AL101:AL102 AB136:AB137 AL136:AL137 AL120 AB120 AL179 AB179 AL201 AL208 AB208 AB300:AB301 AL304 AL240 AL381:AL383 AL300:AL301 AL290:AL291 AL285:AL287 AB220:AB221 AB285:AB287 AL220:AL221 AB223:AB224 AL223:AL224 AL215:AL218 AL203:AL206 AB181 AL210:AL211 AB91:AB95 AB176:AB177 AL176:AL177 AB167:AB170 AL172 AL280:AL282 AB174 AL174 AL181 AL139:AL140 X104:X105 AL306:AL307 AB189:AB191 AL185 AL111 AB201 AL191 AL193 AB210:AB211 AL143 X7:X15 AB185 AL189 AB143 AK40:AK41 AK38 AB215:AB218 AB274:AB278 AL271:AL272 AB271:AB272 AB328 AB266:AB269 AL266:AL269 AL274:AL278 AB304 AL296:AL297 AB296:AB297 AB290:AB291 AB306:AB308 AL328 AL321:AL322 AB321:AB322 AL318:AL319 AB318:AB319 AL313:AL316 AB313:AB316 AB193 AL436:AL438 AL420:AL421 AB423:AB427 AL423:AL427 AB369:AB372 AL430 AL369:AL372 AL375:AL377 AL366:AL367 AB366:AB367 AL361:AL364 AB361:AB364 AL333 AK17:AL25 AB325 AB333 AB203:AB206 AB415:AB418 AL415:AL418 AB420:AB421 AB430 AB139:AB140 X142 AL166:AL170 AB405:AB410 AL405:AL410">
      <formula1>Nature2</formula1>
    </dataValidation>
  </dataValidations>
  <pageMargins left="0.31496062992125984" right="0.31496062992125984" top="0.35433070866141736" bottom="0.35433070866141736" header="0.11811023622047245" footer="0.31496062992125984"/>
  <pageSetup paperSize="8" scale="55" fitToWidth="3" fitToHeight="20" orientation="landscape" r:id="rId1"/>
  <headerFooter>
    <oddHeader>&amp;RM3C LLSH 2020/2021 - L2 &amp; L3 LLCER au &amp;D &amp;T</oddHeader>
    <oddFooter>&amp;C&amp;A&amp;R&amp;P / &amp;N</oddFooter>
  </headerFooter>
  <rowBreaks count="8" manualBreakCount="8">
    <brk id="109" max="39" man="1"/>
    <brk id="152" max="39" man="1"/>
    <brk id="198" max="39" man="1"/>
    <brk id="247" max="39" man="1"/>
    <brk id="272" max="39" man="1"/>
    <brk id="322" max="39" man="1"/>
    <brk id="373" max="39" man="1"/>
    <brk id="393" max="39" man="1"/>
  </rowBreaks>
  <colBreaks count="2" manualBreakCount="2">
    <brk id="19" max="465" man="1"/>
    <brk id="29" max="46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B24968EFC6EF4AB289C484678AA922" ma:contentTypeVersion="2" ma:contentTypeDescription="Crée un document." ma:contentTypeScope="" ma:versionID="b0bb2c05f4d1ac9782a6463d68370475">
  <xsd:schema xmlns:xsd="http://www.w3.org/2001/XMLSchema" xmlns:xs="http://www.w3.org/2001/XMLSchema" xmlns:p="http://schemas.microsoft.com/office/2006/metadata/properties" xmlns:ns2="2334f2aa-3fc8-42a3-8962-b3894c390d60" targetNamespace="http://schemas.microsoft.com/office/2006/metadata/properties" ma:root="true" ma:fieldsID="a46879720f890f30120ffadc60b6c807" ns2:_="">
    <xsd:import namespace="2334f2aa-3fc8-42a3-8962-b3894c390d6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34f2aa-3fc8-42a3-8962-b3894c390d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41D9CC-9E5A-4F86-81B7-225CDF20A180}"/>
</file>

<file path=customXml/itemProps2.xml><?xml version="1.0" encoding="utf-8"?>
<ds:datastoreItem xmlns:ds="http://schemas.openxmlformats.org/officeDocument/2006/customXml" ds:itemID="{24C705C4-497C-483C-9DB6-D35F970B0055}"/>
</file>

<file path=customXml/itemProps3.xml><?xml version="1.0" encoding="utf-8"?>
<ds:datastoreItem xmlns:ds="http://schemas.openxmlformats.org/officeDocument/2006/customXml" ds:itemID="{3D4271A5-B8B9-41F0-B318-F61B748A43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Rappel règles-dates conseils</vt:lpstr>
      <vt:lpstr>M3C 2020-21 Lic LLCER hypotez1</vt:lpstr>
      <vt:lpstr>M3C 2020-21 Lic LLCER hypotez2</vt:lpstr>
      <vt:lpstr>'M3C 2020-21 Lic LLCER hypotez1'!Impression_des_titres</vt:lpstr>
      <vt:lpstr>'M3C 2020-21 Lic LLCER hypotez2'!Impression_des_titres</vt:lpstr>
      <vt:lpstr>'M3C 2020-21 Lic LLCER hypotez1'!Zone_d_impression</vt:lpstr>
      <vt:lpstr>'M3C 2020-21 Lic LLCER hypotez2'!Zone_d_impression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p6524</dc:creator>
  <cp:lastModifiedBy>p6524</cp:lastModifiedBy>
  <cp:lastPrinted>2020-07-15T10:25:55Z</cp:lastPrinted>
  <dcterms:created xsi:type="dcterms:W3CDTF">2020-07-15T10:15:12Z</dcterms:created>
  <dcterms:modified xsi:type="dcterms:W3CDTF">2020-09-28T10:29:40Z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0x01010071B24968EFC6EF4AB289C484678AA922</vt:lpwstr>
  </property>
</Properties>
</file>