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LSH-PILOTAGE-SCOLARITE\2018-2022\Maquettes et M3C 2020-2021\Maquettes et M3C 2020-21 COVID pour envoi DEFI\"/>
    </mc:Choice>
  </mc:AlternateContent>
  <bookViews>
    <workbookView xWindow="0" yWindow="0" windowWidth="28800" windowHeight="12300" firstSheet="1" activeTab="1"/>
  </bookViews>
  <sheets>
    <sheet name="Rappel règle-dates conseils" sheetId="4" r:id="rId1"/>
    <sheet name="M3C 2020-21 LP GEDT FI+FC HYP2" sheetId="1" r:id="rId2"/>
    <sheet name="coût maquette après MCC" sheetId="2" state="hidden" r:id="rId3"/>
    <sheet name="M3C 2020-21 LP GEDT FA HYP2" sheetId="5" r:id="rId4"/>
    <sheet name="Liste des valeurs" sheetId="3" r:id="rId5"/>
  </sheets>
  <externalReferences>
    <externalReference r:id="rId6"/>
  </externalReferences>
  <definedNames>
    <definedName name="_xlnm.Print_Titles" localSheetId="3">'M3C 2020-21 LP GEDT FA HYP2'!$1:$3</definedName>
    <definedName name="_xlnm.Print_Titles" localSheetId="1">'M3C 2020-21 LP GEDT FI+FC HYP2'!$1:$3</definedName>
    <definedName name="mod">'Liste des valeurs'!$A$2:$A$4</definedName>
    <definedName name="nat">'Liste des valeurs'!$B$2:$B$7</definedName>
    <definedName name="sections_CNU">'[1]valeurs listes déroulantes'!$K$1:$K$46</definedName>
    <definedName name="_xlnm.Print_Area" localSheetId="3">'M3C 2020-21 LP GEDT FA HYP2'!$A$1:$AF$60</definedName>
    <definedName name="_xlnm.Print_Area" localSheetId="1">'M3C 2020-21 LP GEDT FI+FC HYP2'!$A$1:$AH$64</definedName>
  </definedNames>
  <calcPr calcId="162913" calcMode="manual"/>
</workbook>
</file>

<file path=xl/calcChain.xml><?xml version="1.0" encoding="utf-8"?>
<calcChain xmlns="http://schemas.openxmlformats.org/spreadsheetml/2006/main">
  <c r="P49" i="5" l="1"/>
  <c r="O49" i="5"/>
  <c r="P43" i="5"/>
  <c r="O43" i="5"/>
  <c r="P34" i="5"/>
  <c r="O34" i="5"/>
  <c r="P28" i="5"/>
  <c r="O28" i="5"/>
  <c r="P22" i="5"/>
  <c r="O22" i="5"/>
  <c r="P21" i="5"/>
  <c r="O21" i="5"/>
  <c r="P20" i="5"/>
  <c r="O20" i="5"/>
  <c r="P19" i="5"/>
  <c r="O19" i="5"/>
  <c r="P18" i="5"/>
  <c r="O18" i="5"/>
  <c r="P17" i="5"/>
  <c r="O17" i="5"/>
  <c r="O10" i="5"/>
  <c r="P10" i="5"/>
  <c r="O11" i="5"/>
  <c r="P11" i="5"/>
  <c r="P16" i="5"/>
  <c r="O16" i="5"/>
  <c r="P12" i="5"/>
  <c r="O12" i="5"/>
  <c r="O7" i="5"/>
  <c r="P7" i="5"/>
  <c r="O8" i="5"/>
  <c r="P8" i="5"/>
  <c r="O9" i="5"/>
  <c r="P9" i="5"/>
  <c r="Q7" i="5"/>
  <c r="Q8" i="5"/>
  <c r="Q9" i="5"/>
  <c r="P6" i="5"/>
  <c r="O6" i="5"/>
  <c r="L58" i="5" l="1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AF58" i="5" l="1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N58" i="5"/>
  <c r="K58" i="5"/>
  <c r="I58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N57" i="5"/>
  <c r="K57" i="5"/>
  <c r="I57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N56" i="5"/>
  <c r="K56" i="5"/>
  <c r="I56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N55" i="5"/>
  <c r="K55" i="5"/>
  <c r="I55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N54" i="5"/>
  <c r="K54" i="5"/>
  <c r="I54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N53" i="5"/>
  <c r="K53" i="5"/>
  <c r="I53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N52" i="5"/>
  <c r="K52" i="5"/>
  <c r="I52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N51" i="5"/>
  <c r="K51" i="5"/>
  <c r="I51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N50" i="5"/>
  <c r="K50" i="5"/>
  <c r="I50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N49" i="5"/>
  <c r="K49" i="5"/>
  <c r="I49" i="5"/>
  <c r="D58" i="5"/>
  <c r="C58" i="5"/>
  <c r="B58" i="5"/>
  <c r="A58" i="5"/>
  <c r="D57" i="5"/>
  <c r="C57" i="5"/>
  <c r="B57" i="5"/>
  <c r="A57" i="5"/>
  <c r="D56" i="5"/>
  <c r="C56" i="5"/>
  <c r="B56" i="5"/>
  <c r="A56" i="5"/>
  <c r="D55" i="5"/>
  <c r="C55" i="5"/>
  <c r="B55" i="5"/>
  <c r="A55" i="5"/>
  <c r="D54" i="5"/>
  <c r="C54" i="5"/>
  <c r="B54" i="5"/>
  <c r="A54" i="5"/>
  <c r="D53" i="5"/>
  <c r="C53" i="5"/>
  <c r="B53" i="5"/>
  <c r="A53" i="5"/>
  <c r="D52" i="5"/>
  <c r="C52" i="5"/>
  <c r="B52" i="5"/>
  <c r="A52" i="5"/>
  <c r="D51" i="5"/>
  <c r="C51" i="5"/>
  <c r="B51" i="5"/>
  <c r="A51" i="5"/>
  <c r="D50" i="5"/>
  <c r="C50" i="5"/>
  <c r="B50" i="5"/>
  <c r="A50" i="5"/>
  <c r="D49" i="5"/>
  <c r="C49" i="5"/>
  <c r="B49" i="5"/>
  <c r="A49" i="5"/>
  <c r="I46" i="5"/>
  <c r="K46" i="5"/>
  <c r="N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I47" i="5"/>
  <c r="K47" i="5"/>
  <c r="N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I48" i="5"/>
  <c r="K48" i="5"/>
  <c r="N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D48" i="5"/>
  <c r="C48" i="5"/>
  <c r="B48" i="5"/>
  <c r="A48" i="5"/>
  <c r="D47" i="5"/>
  <c r="C47" i="5"/>
  <c r="B47" i="5"/>
  <c r="A47" i="5"/>
  <c r="D46" i="5"/>
  <c r="C46" i="5"/>
  <c r="B46" i="5"/>
  <c r="A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N45" i="5"/>
  <c r="K45" i="5"/>
  <c r="I45" i="5"/>
  <c r="D45" i="5"/>
  <c r="C45" i="5"/>
  <c r="B45" i="5"/>
  <c r="A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N44" i="5"/>
  <c r="K44" i="5"/>
  <c r="I44" i="5"/>
  <c r="D44" i="5"/>
  <c r="C44" i="5"/>
  <c r="B44" i="5"/>
  <c r="A44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Q43" i="5"/>
  <c r="N43" i="5"/>
  <c r="K43" i="5"/>
  <c r="I43" i="5"/>
  <c r="B43" i="5"/>
  <c r="C43" i="5"/>
  <c r="D43" i="5"/>
  <c r="A43" i="5"/>
  <c r="I22" i="5" l="1"/>
  <c r="K22" i="5"/>
  <c r="N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I23" i="5"/>
  <c r="K23" i="5"/>
  <c r="N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I24" i="5"/>
  <c r="K24" i="5"/>
  <c r="N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I25" i="5"/>
  <c r="K25" i="5"/>
  <c r="N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I26" i="5"/>
  <c r="K26" i="5"/>
  <c r="N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I27" i="5"/>
  <c r="K27" i="5"/>
  <c r="N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I28" i="5"/>
  <c r="K28" i="5"/>
  <c r="N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I29" i="5"/>
  <c r="K29" i="5"/>
  <c r="N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I30" i="5"/>
  <c r="K30" i="5"/>
  <c r="N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I31" i="5"/>
  <c r="K31" i="5"/>
  <c r="N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I32" i="5"/>
  <c r="K32" i="5"/>
  <c r="N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I33" i="5"/>
  <c r="K33" i="5"/>
  <c r="N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I34" i="5"/>
  <c r="K34" i="5"/>
  <c r="N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I35" i="5"/>
  <c r="K35" i="5"/>
  <c r="N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I36" i="5"/>
  <c r="K36" i="5"/>
  <c r="N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I37" i="5"/>
  <c r="K37" i="5"/>
  <c r="N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I38" i="5"/>
  <c r="K38" i="5"/>
  <c r="N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I39" i="5"/>
  <c r="K39" i="5"/>
  <c r="N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I16" i="5"/>
  <c r="K16" i="5"/>
  <c r="N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I17" i="5"/>
  <c r="K17" i="5"/>
  <c r="N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I18" i="5"/>
  <c r="K18" i="5"/>
  <c r="N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I19" i="5"/>
  <c r="K19" i="5"/>
  <c r="N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I20" i="5"/>
  <c r="K20" i="5"/>
  <c r="N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I21" i="5"/>
  <c r="K21" i="5"/>
  <c r="N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I12" i="5"/>
  <c r="K12" i="5"/>
  <c r="N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I13" i="5"/>
  <c r="K13" i="5"/>
  <c r="N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I14" i="5"/>
  <c r="K14" i="5"/>
  <c r="N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I15" i="5"/>
  <c r="K15" i="5"/>
  <c r="N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I7" i="5"/>
  <c r="K7" i="5"/>
  <c r="N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I8" i="5"/>
  <c r="K8" i="5"/>
  <c r="N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I9" i="5"/>
  <c r="K9" i="5"/>
  <c r="N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I10" i="5"/>
  <c r="K10" i="5"/>
  <c r="N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I11" i="5"/>
  <c r="K11" i="5"/>
  <c r="N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7" i="5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Q6" i="5"/>
  <c r="N6" i="5"/>
  <c r="K6" i="5"/>
  <c r="I6" i="5"/>
  <c r="B6" i="5"/>
  <c r="C6" i="5"/>
  <c r="D6" i="5"/>
  <c r="H11" i="1" l="1"/>
  <c r="G11" i="1"/>
  <c r="H48" i="1"/>
  <c r="G48" i="1"/>
  <c r="H47" i="1"/>
  <c r="G47" i="1"/>
  <c r="H42" i="5"/>
  <c r="G42" i="5"/>
  <c r="H41" i="5"/>
  <c r="G41" i="5"/>
  <c r="H5" i="5"/>
  <c r="G5" i="5"/>
  <c r="J48" i="2" l="1"/>
  <c r="I48" i="2"/>
  <c r="H48" i="2"/>
  <c r="J47" i="2"/>
  <c r="I47" i="2"/>
  <c r="H47" i="2"/>
  <c r="J46" i="2"/>
  <c r="I46" i="2"/>
  <c r="H46" i="2"/>
  <c r="J45" i="2"/>
  <c r="I45" i="2"/>
  <c r="H45" i="2"/>
  <c r="J43" i="2"/>
  <c r="I43" i="2"/>
  <c r="H43" i="2"/>
  <c r="J42" i="2"/>
  <c r="I42" i="2"/>
  <c r="H42" i="2"/>
  <c r="J41" i="2"/>
  <c r="I41" i="2"/>
  <c r="H41" i="2"/>
  <c r="J39" i="2"/>
  <c r="I39" i="2"/>
  <c r="H39" i="2"/>
  <c r="J38" i="2"/>
  <c r="I38" i="2"/>
  <c r="H38" i="2"/>
  <c r="J37" i="2"/>
  <c r="I37" i="2"/>
  <c r="H37" i="2"/>
  <c r="J36" i="2"/>
  <c r="I36" i="2"/>
  <c r="H36" i="2"/>
  <c r="J32" i="2"/>
  <c r="I32" i="2"/>
  <c r="H32" i="2"/>
  <c r="J31" i="2"/>
  <c r="I31" i="2"/>
  <c r="H31" i="2"/>
  <c r="J29" i="2"/>
  <c r="I29" i="2"/>
  <c r="H29" i="2"/>
  <c r="J28" i="2"/>
  <c r="I28" i="2"/>
  <c r="H28" i="2"/>
  <c r="J27" i="2"/>
  <c r="I27" i="2"/>
  <c r="H27" i="2"/>
  <c r="J25" i="2"/>
  <c r="I25" i="2"/>
  <c r="H25" i="2"/>
  <c r="J24" i="2"/>
  <c r="I24" i="2"/>
  <c r="H24" i="2"/>
  <c r="J23" i="2"/>
  <c r="I23" i="2"/>
  <c r="H23" i="2"/>
  <c r="J21" i="2"/>
  <c r="I21" i="2"/>
  <c r="H21" i="2"/>
  <c r="J20" i="2"/>
  <c r="I20" i="2"/>
  <c r="H20" i="2"/>
  <c r="J19" i="2"/>
  <c r="I19" i="2"/>
  <c r="H19" i="2"/>
  <c r="J17" i="2"/>
  <c r="I17" i="2"/>
  <c r="H17" i="2"/>
  <c r="J16" i="2"/>
  <c r="I16" i="2"/>
  <c r="H16" i="2"/>
  <c r="J15" i="2"/>
  <c r="I15" i="2"/>
  <c r="H15" i="2"/>
  <c r="J13" i="2"/>
  <c r="I13" i="2"/>
  <c r="H13" i="2"/>
  <c r="J12" i="2"/>
  <c r="I12" i="2"/>
  <c r="H12" i="2"/>
  <c r="J11" i="2"/>
  <c r="I11" i="2"/>
  <c r="H11" i="2"/>
  <c r="J9" i="2"/>
  <c r="I9" i="2"/>
  <c r="H9" i="2"/>
  <c r="J8" i="2"/>
  <c r="I8" i="2"/>
  <c r="H8" i="2"/>
  <c r="J7" i="2"/>
  <c r="I7" i="2"/>
  <c r="H7" i="2"/>
  <c r="J44" i="2"/>
  <c r="I44" i="2"/>
  <c r="H44" i="2"/>
  <c r="J40" i="2"/>
  <c r="I40" i="2"/>
  <c r="H40" i="2"/>
  <c r="J35" i="2"/>
  <c r="I35" i="2"/>
  <c r="H35" i="2"/>
  <c r="J30" i="2"/>
  <c r="I30" i="2"/>
  <c r="H30" i="2"/>
  <c r="J26" i="2"/>
  <c r="I26" i="2"/>
  <c r="H26" i="2"/>
  <c r="J22" i="2"/>
  <c r="I22" i="2"/>
  <c r="H22" i="2"/>
  <c r="J18" i="2"/>
  <c r="I18" i="2"/>
  <c r="H18" i="2"/>
  <c r="J14" i="2"/>
  <c r="I14" i="2"/>
  <c r="H14" i="2"/>
  <c r="J10" i="2"/>
  <c r="I10" i="2"/>
  <c r="H10" i="2"/>
  <c r="J6" i="2"/>
  <c r="I6" i="2"/>
  <c r="H6" i="2"/>
  <c r="C44" i="2"/>
  <c r="C40" i="2"/>
  <c r="C35" i="2"/>
  <c r="C30" i="2"/>
  <c r="C26" i="2"/>
  <c r="C22" i="2"/>
  <c r="C18" i="2"/>
  <c r="C14" i="2"/>
  <c r="C10" i="2"/>
  <c r="C48" i="2"/>
  <c r="C47" i="2"/>
  <c r="C46" i="2"/>
  <c r="C45" i="2"/>
  <c r="C43" i="2"/>
  <c r="C42" i="2"/>
  <c r="C41" i="2"/>
  <c r="C39" i="2"/>
  <c r="C38" i="2"/>
  <c r="C37" i="2"/>
  <c r="C36" i="2"/>
  <c r="C32" i="2"/>
  <c r="C31" i="2"/>
  <c r="C29" i="2"/>
  <c r="C28" i="2"/>
  <c r="C27" i="2"/>
  <c r="C25" i="2"/>
  <c r="C24" i="2"/>
  <c r="C23" i="2"/>
  <c r="C21" i="2"/>
  <c r="C20" i="2"/>
  <c r="C19" i="2"/>
  <c r="C17" i="2"/>
  <c r="C16" i="2"/>
  <c r="C15" i="2"/>
  <c r="C13" i="2"/>
  <c r="C12" i="2"/>
  <c r="C11" i="2"/>
  <c r="C9" i="2"/>
  <c r="C8" i="2"/>
  <c r="C7" i="2"/>
  <c r="C6" i="2"/>
  <c r="B48" i="2"/>
  <c r="B47" i="2"/>
  <c r="B46" i="2"/>
  <c r="B45" i="2"/>
  <c r="B43" i="2"/>
  <c r="B42" i="2"/>
  <c r="B41" i="2"/>
  <c r="B39" i="2"/>
  <c r="B38" i="2"/>
  <c r="B37" i="2"/>
  <c r="B36" i="2"/>
  <c r="B32" i="2"/>
  <c r="B31" i="2"/>
  <c r="B29" i="2"/>
  <c r="B28" i="2"/>
  <c r="B27" i="2"/>
  <c r="B25" i="2"/>
  <c r="B24" i="2"/>
  <c r="B23" i="2"/>
  <c r="B21" i="2"/>
  <c r="B20" i="2"/>
  <c r="B19" i="2"/>
  <c r="B17" i="2"/>
  <c r="B16" i="2"/>
  <c r="B15" i="2"/>
  <c r="B13" i="2"/>
  <c r="B12" i="2"/>
  <c r="B11" i="2"/>
  <c r="B9" i="2"/>
  <c r="B8" i="2"/>
  <c r="B7" i="2"/>
  <c r="S48" i="2"/>
  <c r="K48" i="2" s="1"/>
  <c r="W44" i="2"/>
  <c r="S44" i="2"/>
  <c r="O44" i="2"/>
  <c r="K44" i="2" s="1"/>
  <c r="W40" i="2"/>
  <c r="S40" i="2"/>
  <c r="O40" i="2"/>
  <c r="K40" i="2" s="1"/>
  <c r="W35" i="2"/>
  <c r="S35" i="2"/>
  <c r="O35" i="2"/>
  <c r="K35" i="2" s="1"/>
  <c r="S31" i="2"/>
  <c r="W30" i="2"/>
  <c r="S30" i="2"/>
  <c r="O30" i="2"/>
  <c r="K30" i="2"/>
  <c r="W26" i="2"/>
  <c r="S26" i="2"/>
  <c r="O26" i="2"/>
  <c r="K26" i="2" s="1"/>
  <c r="W22" i="2"/>
  <c r="S22" i="2"/>
  <c r="K22" i="2" s="1"/>
  <c r="O22" i="2"/>
  <c r="S18" i="2"/>
  <c r="O18" i="2"/>
  <c r="K18" i="2"/>
  <c r="S14" i="2"/>
  <c r="O14" i="2"/>
  <c r="K14" i="2"/>
  <c r="S10" i="2"/>
  <c r="O10" i="2"/>
  <c r="K10" i="2" s="1"/>
  <c r="S6" i="2"/>
  <c r="O6" i="2"/>
  <c r="K6" i="2" s="1"/>
  <c r="I50" i="2" l="1"/>
  <c r="H50" i="2"/>
  <c r="J50" i="2"/>
  <c r="H51" i="2"/>
  <c r="H52" i="2" s="1"/>
  <c r="K49" i="2"/>
  <c r="K51" i="2"/>
  <c r="K33" i="2"/>
  <c r="J51" i="2" l="1"/>
</calcChain>
</file>

<file path=xl/sharedStrings.xml><?xml version="1.0" encoding="utf-8"?>
<sst xmlns="http://schemas.openxmlformats.org/spreadsheetml/2006/main" count="620" uniqueCount="244">
  <si>
    <t>N°UE</t>
  </si>
  <si>
    <t>Intitulé de l'enseignement</t>
  </si>
  <si>
    <t>COEF</t>
  </si>
  <si>
    <t>ECTS</t>
  </si>
  <si>
    <t>Section 
CNU
Enseignement</t>
  </si>
  <si>
    <t xml:space="preserve">Effectifs attendus parcours </t>
  </si>
  <si>
    <t>Volume horaire</t>
  </si>
  <si>
    <t>Heures CM</t>
  </si>
  <si>
    <t>Heures TD - norme 35/gr</t>
  </si>
  <si>
    <t>Heures TP</t>
  </si>
  <si>
    <t>CM</t>
  </si>
  <si>
    <t>TD</t>
  </si>
  <si>
    <t>TP</t>
  </si>
  <si>
    <t>Total Heq TD</t>
  </si>
  <si>
    <t>Coef eq TD</t>
  </si>
  <si>
    <t>Nbre de groupes</t>
  </si>
  <si>
    <t>Nbres d'heures</t>
  </si>
  <si>
    <t>Charges eq TD</t>
  </si>
  <si>
    <t xml:space="preserve">Semestre 1 </t>
  </si>
  <si>
    <t xml:space="preserve"> </t>
  </si>
  <si>
    <t>Semestre 2</t>
  </si>
  <si>
    <t xml:space="preserve">  Total Heures présentielles Etudiant</t>
  </si>
  <si>
    <t>TOTAL SEMESTRE 1</t>
  </si>
  <si>
    <t>TOTAL SEMESTRE 2</t>
  </si>
  <si>
    <t>TOTAL H/E</t>
  </si>
  <si>
    <t>TOTAL Hq TD</t>
  </si>
  <si>
    <t>Total LP</t>
  </si>
  <si>
    <t>UE 1-1</t>
  </si>
  <si>
    <t>Maîtriser les bases hydrologiques, limnologiques et hydrogéologiques</t>
  </si>
  <si>
    <t>EC 1 : Notions de bases en hydrologie et limnologie</t>
  </si>
  <si>
    <t>EC 2 : Notions de base en hydrogéologie, fonctionnement hydrique des sols</t>
  </si>
  <si>
    <t>EC 3 : Politique et Droit des territoires, de l'eau et de l'environnement</t>
  </si>
  <si>
    <t>UE 1-2</t>
  </si>
  <si>
    <t>Hydrauliques</t>
  </si>
  <si>
    <t>EC 1 : L'hydraulique agricole</t>
  </si>
  <si>
    <t>EC 2 : L'hydraulique urbaine</t>
  </si>
  <si>
    <t>EC 3 : Géothermie</t>
  </si>
  <si>
    <t>UE 1-3</t>
  </si>
  <si>
    <t>Connaissances du territoire et montage de projets</t>
  </si>
  <si>
    <t>EC 1 : Diagnostic territorial</t>
  </si>
  <si>
    <t>EC 2 : Cohérence des dossiers de projet de développement</t>
  </si>
  <si>
    <t>EC 3 : Environnement et paysages dans les procédures d'aménagement</t>
  </si>
  <si>
    <t>UE 1-4</t>
  </si>
  <si>
    <t>Gestion, communication et marketing territorial</t>
  </si>
  <si>
    <t>EC 1 : Montage de cahier des charges, conduite de réunion, relation presse</t>
  </si>
  <si>
    <t>EC 2 : Anglais</t>
  </si>
  <si>
    <t>EC 3 : Gestion financière - Comptabilité</t>
  </si>
  <si>
    <t>UE 1-5</t>
  </si>
  <si>
    <t>Systèmes d'Information Géographique sur l'Eau</t>
  </si>
  <si>
    <t>EC 1 : SIG</t>
  </si>
  <si>
    <t>EC 2 : Logiciels</t>
  </si>
  <si>
    <t>EC 3 : Bases de données</t>
  </si>
  <si>
    <t>UE 1-6</t>
  </si>
  <si>
    <t>Terrains, mesures, cartographie</t>
  </si>
  <si>
    <t>EC 1 : Décrypter et expliquer les cartes topograhiques et hydrogéologiques</t>
  </si>
  <si>
    <t>EC 2 : Expertise sur les mesures de terrain et les travaux de laboratoire</t>
  </si>
  <si>
    <t>EC 3 : Lidar</t>
  </si>
  <si>
    <t>UE 1-7</t>
  </si>
  <si>
    <t>Suivi de projets</t>
  </si>
  <si>
    <t>EC1 : Projet tuteuré</t>
  </si>
  <si>
    <t>EC2 : Atelier Technique de Recherche d'Emploi</t>
  </si>
  <si>
    <t>4</t>
  </si>
  <si>
    <t>6</t>
  </si>
  <si>
    <t>3</t>
  </si>
  <si>
    <t>5</t>
  </si>
  <si>
    <t>23 : Géographie physique, humaine, économique et régionale</t>
  </si>
  <si>
    <t>36 : Terre solide : géodynamique des enveloppes supérieures, paléobiosphère</t>
  </si>
  <si>
    <t>06 : Sciences de gestion</t>
  </si>
  <si>
    <t>UE 2-1</t>
  </si>
  <si>
    <t>Gestion des territoires de l'eau</t>
  </si>
  <si>
    <t>EC 1 : Outils de gestion hydrologique</t>
  </si>
  <si>
    <t>EC 3 : Mesures agro-environnementales</t>
  </si>
  <si>
    <t>EC 4 : Gestion touristique des territoires de l'eau</t>
  </si>
  <si>
    <t>UE 2-2</t>
  </si>
  <si>
    <t>Valorisations hydrologiques</t>
  </si>
  <si>
    <t>EC 1 : Valorisation des patrimoines naturels, culturels et bâtis de l'eau</t>
  </si>
  <si>
    <t>EC 2 : Valorisation des productions</t>
  </si>
  <si>
    <t>EC 3 : NTIC et communication territoriale</t>
  </si>
  <si>
    <t>UE 2-3</t>
  </si>
  <si>
    <t>EC 2 : Bases de données</t>
  </si>
  <si>
    <t>EC 3 : Expertise sur les mesures de terrain et travaux de laboratoire</t>
  </si>
  <si>
    <t>UE 2-4</t>
  </si>
  <si>
    <t>Stage</t>
  </si>
  <si>
    <t>15</t>
  </si>
  <si>
    <t xml:space="preserve">Intitulé de la mention </t>
  </si>
  <si>
    <t xml:space="preserve">Parcours 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</si>
  <si>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</si>
  <si>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</si>
  <si>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</si>
  <si>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</si>
  <si>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</si>
  <si>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</si>
  <si>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</si>
  <si>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</si>
  <si>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</si>
  <si>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</si>
  <si>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METIER DE LA PROTECTION ET DE LA GESTION DE L'ENVIRONNEMENT</t>
  </si>
  <si>
    <t>Gestion de l'eau et développement de ses territoires</t>
  </si>
  <si>
    <t>modalité</t>
  </si>
  <si>
    <t>NATURE</t>
  </si>
  <si>
    <t>Quotité</t>
  </si>
  <si>
    <t>CC</t>
  </si>
  <si>
    <t>écrit</t>
  </si>
  <si>
    <t>(en %)</t>
  </si>
  <si>
    <t>CT</t>
  </si>
  <si>
    <t>oral</t>
  </si>
  <si>
    <t>mixte</t>
  </si>
  <si>
    <t>dossier</t>
  </si>
  <si>
    <t>mémoire</t>
  </si>
  <si>
    <t>rapport de visite</t>
  </si>
  <si>
    <t>écrit et oral</t>
  </si>
  <si>
    <t xml:space="preserve">Type de l'enseignement </t>
  </si>
  <si>
    <t>Si UE mutualisée à d'autres mentions ou années de formation, indiquer lesquelles</t>
  </si>
  <si>
    <t>Porteur 
(o/n)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</si>
  <si>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</si>
  <si>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</si>
  <si>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</si>
  <si>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</si>
  <si>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</si>
  <si>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</si>
  <si>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</si>
  <si>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</si>
  <si>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Code Apogée de l'ELP
2018
</t>
  </si>
  <si>
    <t>Code Apogée de l'ELP
contrat 2018</t>
  </si>
  <si>
    <t>15 mn</t>
  </si>
  <si>
    <t>1h30</t>
  </si>
  <si>
    <t>30 mn</t>
  </si>
  <si>
    <t>P. BARTOUT</t>
  </si>
  <si>
    <t>MCF</t>
  </si>
  <si>
    <t>LLF1X1A</t>
  </si>
  <si>
    <t>LLF1X1B</t>
  </si>
  <si>
    <t>LLF1X1C</t>
  </si>
  <si>
    <t>LLF1X2A</t>
  </si>
  <si>
    <t>LLF1X2B</t>
  </si>
  <si>
    <t>LLF1X2C</t>
  </si>
  <si>
    <t>LLF1X3A</t>
  </si>
  <si>
    <t>LLF1X3B</t>
  </si>
  <si>
    <t>LLF1X3C</t>
  </si>
  <si>
    <t>LLF1X4A</t>
  </si>
  <si>
    <t>LLF1X4B</t>
  </si>
  <si>
    <t>LLF1X4C</t>
  </si>
  <si>
    <t>LLF1X10</t>
  </si>
  <si>
    <t>LLF1X20</t>
  </si>
  <si>
    <t>LLF1X30</t>
  </si>
  <si>
    <t>LLF1X40</t>
  </si>
  <si>
    <t>LLF1X60</t>
  </si>
  <si>
    <t>LLF1X70</t>
  </si>
  <si>
    <t>LLF1X5A</t>
  </si>
  <si>
    <t>LLF1X5B</t>
  </si>
  <si>
    <t>LLF1X5C</t>
  </si>
  <si>
    <t>LLF1X6A</t>
  </si>
  <si>
    <t>LLF1X6B</t>
  </si>
  <si>
    <t>LLF1X6C</t>
  </si>
  <si>
    <t>LLF1X7A</t>
  </si>
  <si>
    <t>LLF1X7B</t>
  </si>
  <si>
    <t>LLF2X10</t>
  </si>
  <si>
    <t>Formation théorique et professionnelle S2</t>
  </si>
  <si>
    <t>LLF2XST</t>
  </si>
  <si>
    <t>LLF2X1A</t>
  </si>
  <si>
    <t>LLF2X1B</t>
  </si>
  <si>
    <t>LLF2X1C</t>
  </si>
  <si>
    <t>LLF2X1D</t>
  </si>
  <si>
    <t>LLF2X2A</t>
  </si>
  <si>
    <t>LLF2X2B</t>
  </si>
  <si>
    <t>LLF2X2C</t>
  </si>
  <si>
    <t>LLF2X20</t>
  </si>
  <si>
    <t>LLF2X30</t>
  </si>
  <si>
    <t>LLF2X3A</t>
  </si>
  <si>
    <t>LLF2X3B</t>
  </si>
  <si>
    <t>LLF2X3C</t>
  </si>
  <si>
    <t>LLO1XA</t>
  </si>
  <si>
    <t>LLO2XA</t>
  </si>
  <si>
    <t>LLO1X30A</t>
  </si>
  <si>
    <t>LLO2X10A</t>
  </si>
  <si>
    <t>LLO1X70A</t>
  </si>
  <si>
    <t>LLF2XTH</t>
  </si>
  <si>
    <t>LP GEDT GESTION DE L'EAU ET DU DEVELOPPEMENT TERRITORIAL 2018/2022  - FORMATION INITIALE et FORMATION CONTINUE</t>
  </si>
  <si>
    <t>LPI8X3
LPC8X3</t>
  </si>
  <si>
    <t>2h00</t>
  </si>
  <si>
    <t>UE</t>
  </si>
  <si>
    <t>EC</t>
  </si>
  <si>
    <t>STAG</t>
  </si>
  <si>
    <t>EC 2 : Gestion des risques naturels et industriels</t>
  </si>
  <si>
    <t>LPA8X3</t>
  </si>
  <si>
    <t>LP GEDT GESTION DE L'EAU ET DU DEVELOPPEMENT TERRITORIAL 2018/2022  - FORMATION  PAR APPRENTISSAGE</t>
  </si>
  <si>
    <t>LLF2XX2</t>
  </si>
  <si>
    <t>Semestre 2 LP GEDT Chateauroux - FI</t>
  </si>
  <si>
    <t>LLF1XTHA</t>
  </si>
  <si>
    <t>Semestre 1 LP GEDT Chtx - Formation théorique et professionnelle - Apprentis</t>
  </si>
  <si>
    <t>LLF2XX1</t>
  </si>
  <si>
    <t>Semestre 2 LP GEDT Chateauroux - FA</t>
  </si>
  <si>
    <t>LLF2XMEM</t>
  </si>
  <si>
    <t>Mémoire d'alternance</t>
  </si>
  <si>
    <t>MEM</t>
  </si>
  <si>
    <r>
      <t xml:space="preserve">Maîtriser les bases hydrologiques et juridiques </t>
    </r>
    <r>
      <rPr>
        <b/>
        <i/>
        <sz val="10"/>
        <rFont val="Arial"/>
        <family val="2"/>
      </rPr>
      <t>au lieu de Maîtriser les bases hydrologiques, limnologiques et hydrogéologiques</t>
    </r>
  </si>
  <si>
    <t>LLF1X1D</t>
  </si>
  <si>
    <t>LLF1X1E</t>
  </si>
  <si>
    <t>EC 1 : Hydrologie, limnologie et hydrogéologie</t>
  </si>
  <si>
    <t>EC 2 : Droit et eau</t>
  </si>
  <si>
    <t>LLF1X3D</t>
  </si>
  <si>
    <t>LLF1X3E</t>
  </si>
  <si>
    <t>EC 2 : Usages et paysages de l'eau</t>
  </si>
  <si>
    <t>EC 1 : Projets de développement</t>
  </si>
  <si>
    <t>LLF1X4D</t>
  </si>
  <si>
    <t>EC 1 : Gestion financière</t>
  </si>
  <si>
    <t>EC 2 : Communication</t>
  </si>
  <si>
    <t>LLF1X4E</t>
  </si>
  <si>
    <t>EC 1 : SIG fondamentaux</t>
  </si>
  <si>
    <t>EC 2 : SIG appliqués</t>
  </si>
  <si>
    <t>LLF1X6D</t>
  </si>
  <si>
    <t>LLF1X6E</t>
  </si>
  <si>
    <t>EC 1 : Cartographie et enquête</t>
  </si>
  <si>
    <t>EC 2 : Mesures et traitements</t>
  </si>
  <si>
    <r>
      <rPr>
        <b/>
        <strike/>
        <sz val="10"/>
        <color rgb="FFFF0000"/>
        <rFont val="Arial"/>
        <family val="2"/>
      </rPr>
      <t xml:space="preserve">Semestre 1 </t>
    </r>
    <r>
      <rPr>
        <b/>
        <sz val="10"/>
        <rFont val="Arial"/>
        <family val="2"/>
      </rPr>
      <t>LP GEDT  Formation théorique et professionnelle</t>
    </r>
  </si>
  <si>
    <t>LLF1X80</t>
  </si>
  <si>
    <t>LLF1X90</t>
  </si>
  <si>
    <t>LLF1X8A</t>
  </si>
  <si>
    <t>LLF1X8B</t>
  </si>
  <si>
    <t>EC 2 : Biologie aquatique</t>
  </si>
  <si>
    <t>LLF1X9A</t>
  </si>
  <si>
    <t>LLF1X9B</t>
  </si>
  <si>
    <t>EC 1 : Patrimoines et productions</t>
  </si>
  <si>
    <t>EC 2 : Acceptabilité sociale</t>
  </si>
  <si>
    <t>CHAPEAU</t>
  </si>
  <si>
    <t>Suivi de projets et stage</t>
  </si>
  <si>
    <t>8</t>
  </si>
  <si>
    <r>
      <t xml:space="preserve">Volume horaire
</t>
    </r>
    <r>
      <rPr>
        <b/>
        <sz val="11"/>
        <color rgb="FFFF0000"/>
        <rFont val="Arial"/>
        <family val="2"/>
      </rPr>
      <t>Hypothèse 2 = distanciation &gt; 1m+ port du masque</t>
    </r>
    <r>
      <rPr>
        <b/>
        <sz val="11"/>
        <color theme="1"/>
        <rFont val="Arial"/>
        <family val="2"/>
      </rPr>
      <t xml:space="preserve">
Merci de préciser la répartition des volumes horaires entre présentiel et non présentiel et d'indiquer les aménagements prévus</t>
    </r>
  </si>
  <si>
    <t xml:space="preserve">MODALITES EPREUVE(S) REMPLACEMENT SESSION 1
Préciser : 
1) quotité CC / CT
2) nature (DM ou Test en ligne ou QCM) et durée épreuve
3) si dépôt sujet et copie par mail ou sur CELENE
4) si temps limité ou non </t>
  </si>
  <si>
    <t xml:space="preserve">MODALITES EPREUVE(S) REMPLACEMENT SESSION DE RATTRAPAGE
Préciser : 
1) nature (DM ou Test en ligne ou QCM) et durée épreuve
2) si dépôt sujet et copie par mail ou sur CELENE
3) si temps limité ou non </t>
  </si>
  <si>
    <t xml:space="preserve">CC / mail ou celene </t>
  </si>
  <si>
    <t xml:space="preserve">DM / mail ou celene </t>
  </si>
  <si>
    <t>CT / mail ou celene</t>
  </si>
  <si>
    <t>HYBRIDE</t>
  </si>
  <si>
    <t>DISTANCIEL</t>
  </si>
  <si>
    <t>LLF1XSPS</t>
  </si>
  <si>
    <t>LLF1XTH2</t>
  </si>
  <si>
    <t>LLF1X11</t>
  </si>
  <si>
    <t>LLF1X21</t>
  </si>
  <si>
    <t>LLF1X31</t>
  </si>
  <si>
    <t>LLF1X41</t>
  </si>
  <si>
    <t>LLF1X51</t>
  </si>
  <si>
    <t>LLF1X61</t>
  </si>
  <si>
    <t xml:space="preserve">pas de changement </t>
  </si>
  <si>
    <t>LLF1X50+LLF2X30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</si>
</sst>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7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0"/>
      <color indexed="17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strike/>
      <sz val="10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B9CDE5"/>
      </patternFill>
    </fill>
    <fill>
      <patternFill patternType="solid">
        <fgColor rgb="FFFFFF00"/>
        <bgColor rgb="FFCCCCFF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53">
    <xf numFmtId="0" fontId="0" fillId="0" borderId="0"/>
    <xf numFmtId="0" fontId="19" fillId="0" borderId="0"/>
    <xf numFmtId="0" fontId="43" fillId="0" borderId="0" applyNumberFormat="0" applyFill="0" applyBorder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35" applyNumberFormat="0" applyAlignment="0" applyProtection="0"/>
    <xf numFmtId="0" fontId="51" fillId="20" borderId="36" applyNumberFormat="0" applyAlignment="0" applyProtection="0"/>
    <xf numFmtId="0" fontId="52" fillId="20" borderId="35" applyNumberFormat="0" applyAlignment="0" applyProtection="0"/>
    <xf numFmtId="0" fontId="53" fillId="0" borderId="37" applyNumberFormat="0" applyFill="0" applyAlignment="0" applyProtection="0"/>
    <xf numFmtId="0" fontId="54" fillId="21" borderId="38" applyNumberFormat="0" applyAlignment="0" applyProtection="0"/>
    <xf numFmtId="0" fontId="55" fillId="0" borderId="0" applyNumberFormat="0" applyFill="0" applyBorder="0" applyAlignment="0" applyProtection="0"/>
    <xf numFmtId="0" fontId="42" fillId="22" borderId="39" applyNumberFormat="0" applyFont="0" applyAlignment="0" applyProtection="0"/>
    <xf numFmtId="0" fontId="56" fillId="0" borderId="0" applyNumberFormat="0" applyFill="0" applyBorder="0" applyAlignment="0" applyProtection="0"/>
    <xf numFmtId="0" fontId="27" fillId="0" borderId="40" applyNumberFormat="0" applyFill="0" applyAlignment="0" applyProtection="0"/>
    <xf numFmtId="0" fontId="57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57" fillId="46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4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1" fillId="47" borderId="41">
      <alignment horizontal="center" vertical="center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2" borderId="39" applyNumberFormat="0" applyFont="0" applyAlignment="0" applyProtection="0"/>
    <xf numFmtId="0" fontId="4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61" fillId="47" borderId="41">
      <alignment horizontal="center" vertical="center" wrapText="1"/>
    </xf>
    <xf numFmtId="0" fontId="42" fillId="0" borderId="0"/>
    <xf numFmtId="0" fontId="57" fillId="46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57" fillId="43" borderId="0" applyNumberFormat="0" applyBorder="0" applyAlignment="0" applyProtection="0"/>
    <xf numFmtId="0" fontId="57" fillId="42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57" fillId="39" borderId="0" applyNumberFormat="0" applyBorder="0" applyAlignment="0" applyProtection="0"/>
    <xf numFmtId="0" fontId="57" fillId="38" borderId="0" applyNumberFormat="0" applyBorder="0" applyAlignment="0" applyProtection="0"/>
    <xf numFmtId="0" fontId="42" fillId="37" borderId="0" applyNumberFormat="0" applyBorder="0" applyAlignment="0" applyProtection="0"/>
    <xf numFmtId="0" fontId="42" fillId="36" borderId="0" applyNumberFormat="0" applyBorder="0" applyAlignment="0" applyProtection="0"/>
    <xf numFmtId="0" fontId="57" fillId="35" borderId="0" applyNumberFormat="0" applyBorder="0" applyAlignment="0" applyProtection="0"/>
    <xf numFmtId="0" fontId="57" fillId="34" borderId="0" applyNumberFormat="0" applyBorder="0" applyAlignment="0" applyProtection="0"/>
    <xf numFmtId="0" fontId="42" fillId="33" borderId="0" applyNumberFormat="0" applyBorder="0" applyAlignment="0" applyProtection="0"/>
    <xf numFmtId="0" fontId="42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0" borderId="0" applyNumberFormat="0" applyBorder="0" applyAlignment="0" applyProtection="0"/>
    <xf numFmtId="0" fontId="42" fillId="29" borderId="0" applyNumberFormat="0" applyBorder="0" applyAlignment="0" applyProtection="0"/>
    <xf numFmtId="0" fontId="42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6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57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0" fontId="47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62" fillId="48" borderId="41">
      <alignment horizontal="left" vertical="center" wrapText="1"/>
    </xf>
    <xf numFmtId="0" fontId="42" fillId="0" borderId="0"/>
    <xf numFmtId="0" fontId="42" fillId="0" borderId="0"/>
    <xf numFmtId="0" fontId="4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42" fillId="0" borderId="0"/>
    <xf numFmtId="0" fontId="19" fillId="0" borderId="0"/>
    <xf numFmtId="0" fontId="4" fillId="0" borderId="0" applyNumberFormat="0" applyFill="0" applyBorder="0" applyProtection="0">
      <alignment vertical="top" wrapText="1"/>
    </xf>
    <xf numFmtId="9" fontId="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2" borderId="39" applyNumberFormat="0" applyFont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2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Protection="0">
      <alignment vertical="top" wrapText="1"/>
    </xf>
    <xf numFmtId="0" fontId="60" fillId="0" borderId="0"/>
  </cellStyleXfs>
  <cellXfs count="360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 applyAlignment="1">
      <alignment horizontal="center" wrapText="1"/>
    </xf>
    <xf numFmtId="0" fontId="7" fillId="3" borderId="9" xfId="0" applyNumberFormat="1" applyFont="1" applyFill="1" applyBorder="1" applyAlignment="1">
      <alignment vertical="top" wrapText="1"/>
    </xf>
    <xf numFmtId="0" fontId="8" fillId="3" borderId="9" xfId="0" applyNumberFormat="1" applyFont="1" applyFill="1" applyBorder="1" applyAlignment="1">
      <alignment vertical="top" wrapText="1"/>
    </xf>
    <xf numFmtId="0" fontId="9" fillId="3" borderId="9" xfId="0" applyNumberFormat="1" applyFont="1" applyFill="1" applyBorder="1" applyAlignment="1">
      <alignment vertical="top" wrapText="1"/>
    </xf>
    <xf numFmtId="0" fontId="11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/>
    <xf numFmtId="0" fontId="7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vertical="top" wrapText="1"/>
    </xf>
    <xf numFmtId="1" fontId="12" fillId="3" borderId="13" xfId="0" applyNumberFormat="1" applyFont="1" applyFill="1" applyBorder="1" applyAlignment="1"/>
    <xf numFmtId="0" fontId="13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wrapText="1"/>
    </xf>
    <xf numFmtId="0" fontId="9" fillId="3" borderId="9" xfId="0" applyNumberFormat="1" applyFont="1" applyFill="1" applyBorder="1" applyAlignment="1">
      <alignment horizontal="center" wrapText="1"/>
    </xf>
    <xf numFmtId="0" fontId="7" fillId="5" borderId="9" xfId="0" applyNumberFormat="1" applyFont="1" applyFill="1" applyBorder="1" applyAlignment="1">
      <alignment horizontal="center" wrapText="1"/>
    </xf>
    <xf numFmtId="0" fontId="9" fillId="5" borderId="9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2" fillId="6" borderId="14" xfId="0" applyNumberFormat="1" applyFont="1" applyFill="1" applyBorder="1" applyAlignment="1"/>
    <xf numFmtId="1" fontId="12" fillId="6" borderId="15" xfId="0" applyNumberFormat="1" applyFont="1" applyFill="1" applyBorder="1" applyAlignment="1"/>
    <xf numFmtId="1" fontId="2" fillId="6" borderId="15" xfId="0" applyNumberFormat="1" applyFont="1" applyFill="1" applyBorder="1" applyAlignment="1"/>
    <xf numFmtId="1" fontId="12" fillId="4" borderId="16" xfId="0" applyNumberFormat="1" applyFont="1" applyFill="1" applyBorder="1" applyAlignment="1"/>
    <xf numFmtId="1" fontId="1" fillId="4" borderId="18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12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wrapText="1"/>
    </xf>
    <xf numFmtId="0" fontId="21" fillId="6" borderId="15" xfId="0" applyNumberFormat="1" applyFont="1" applyFill="1" applyBorder="1" applyAlignment="1"/>
    <xf numFmtId="1" fontId="17" fillId="5" borderId="9" xfId="0" applyNumberFormat="1" applyFont="1" applyFill="1" applyBorder="1" applyAlignment="1">
      <alignment horizontal="center" wrapText="1"/>
    </xf>
    <xf numFmtId="0" fontId="20" fillId="3" borderId="13" xfId="0" applyNumberFormat="1" applyFont="1" applyFill="1" applyBorder="1" applyAlignment="1">
      <alignment horizontal="center" vertical="top" wrapText="1"/>
    </xf>
    <xf numFmtId="0" fontId="18" fillId="8" borderId="8" xfId="0" applyNumberFormat="1" applyFont="1" applyFill="1" applyBorder="1" applyAlignment="1">
      <alignment horizontal="center" wrapText="1"/>
    </xf>
    <xf numFmtId="0" fontId="19" fillId="8" borderId="8" xfId="0" applyNumberFormat="1" applyFont="1" applyFill="1" applyBorder="1" applyAlignment="1">
      <alignment horizontal="center" wrapText="1"/>
    </xf>
    <xf numFmtId="0" fontId="19" fillId="8" borderId="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1" fontId="17" fillId="5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/>
    <xf numFmtId="0" fontId="12" fillId="0" borderId="21" xfId="0" applyNumberFormat="1" applyFont="1" applyBorder="1" applyAlignment="1"/>
    <xf numFmtId="1" fontId="17" fillId="5" borderId="21" xfId="0" applyNumberFormat="1" applyFont="1" applyFill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top" wrapText="1"/>
    </xf>
    <xf numFmtId="1" fontId="17" fillId="8" borderId="8" xfId="0" applyNumberFormat="1" applyFont="1" applyFill="1" applyBorder="1" applyAlignment="1">
      <alignment horizontal="center" wrapText="1"/>
    </xf>
    <xf numFmtId="1" fontId="12" fillId="6" borderId="17" xfId="0" applyNumberFormat="1" applyFont="1" applyFill="1" applyBorder="1" applyAlignment="1"/>
    <xf numFmtId="1" fontId="15" fillId="6" borderId="17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/>
    </xf>
    <xf numFmtId="0" fontId="19" fillId="10" borderId="9" xfId="1" applyFont="1" applyFill="1" applyBorder="1" applyAlignment="1" applyProtection="1">
      <alignment horizontal="center" wrapText="1"/>
    </xf>
    <xf numFmtId="0" fontId="0" fillId="0" borderId="9" xfId="0" applyBorder="1"/>
    <xf numFmtId="2" fontId="16" fillId="7" borderId="9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9" fillId="10" borderId="23" xfId="1" applyFont="1" applyFill="1" applyBorder="1" applyAlignment="1" applyProtection="1">
      <alignment horizontal="center" wrapText="1"/>
    </xf>
    <xf numFmtId="1" fontId="17" fillId="9" borderId="9" xfId="0" applyNumberFormat="1" applyFont="1" applyFill="1" applyBorder="1" applyAlignment="1">
      <alignment horizontal="center" wrapText="1"/>
    </xf>
    <xf numFmtId="0" fontId="7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horizontal="center" wrapText="1"/>
    </xf>
    <xf numFmtId="12" fontId="9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vertical="top" wrapText="1"/>
    </xf>
    <xf numFmtId="2" fontId="9" fillId="9" borderId="9" xfId="0" applyNumberFormat="1" applyFont="1" applyFill="1" applyBorder="1" applyAlignment="1">
      <alignment wrapText="1"/>
    </xf>
    <xf numFmtId="0" fontId="19" fillId="0" borderId="23" xfId="0" applyFont="1" applyBorder="1" applyAlignment="1">
      <alignment horizontal="center" vertical="top" wrapText="1"/>
    </xf>
    <xf numFmtId="49" fontId="19" fillId="10" borderId="23" xfId="1" applyNumberFormat="1" applyFont="1" applyFill="1" applyBorder="1" applyAlignment="1" applyProtection="1">
      <alignment horizontal="center" wrapText="1"/>
    </xf>
    <xf numFmtId="0" fontId="0" fillId="0" borderId="23" xfId="0" applyBorder="1" applyAlignment="1">
      <alignment horizontal="center"/>
    </xf>
    <xf numFmtId="49" fontId="22" fillId="10" borderId="24" xfId="1" applyNumberFormat="1" applyFont="1" applyFill="1" applyBorder="1" applyAlignment="1" applyProtection="1">
      <alignment horizontal="center" vertical="center" wrapText="1"/>
    </xf>
    <xf numFmtId="0" fontId="19" fillId="10" borderId="24" xfId="1" applyFont="1" applyFill="1" applyBorder="1" applyAlignment="1" applyProtection="1">
      <alignment horizontal="center" wrapText="1"/>
    </xf>
    <xf numFmtId="0" fontId="24" fillId="10" borderId="24" xfId="1" applyFont="1" applyFill="1" applyBorder="1" applyAlignment="1" applyProtection="1">
      <alignment horizontal="center" wrapText="1"/>
    </xf>
    <xf numFmtId="2" fontId="17" fillId="5" borderId="9" xfId="0" applyNumberFormat="1" applyFont="1" applyFill="1" applyBorder="1" applyAlignment="1">
      <alignment horizontal="center" wrapText="1"/>
    </xf>
    <xf numFmtId="0" fontId="0" fillId="9" borderId="9" xfId="0" applyFill="1" applyBorder="1"/>
    <xf numFmtId="49" fontId="22" fillId="10" borderId="24" xfId="1" applyNumberFormat="1" applyFont="1" applyFill="1" applyBorder="1" applyAlignment="1" applyProtection="1">
      <alignment horizontal="center" wrapText="1"/>
    </xf>
    <xf numFmtId="2" fontId="25" fillId="0" borderId="9" xfId="0" applyNumberFormat="1" applyFont="1" applyBorder="1" applyAlignment="1"/>
    <xf numFmtId="0" fontId="10" fillId="3" borderId="1" xfId="0" applyNumberFormat="1" applyFont="1" applyFill="1" applyBorder="1" applyAlignment="1">
      <alignment horizontal="center" wrapText="1"/>
    </xf>
    <xf numFmtId="0" fontId="19" fillId="0" borderId="9" xfId="0" applyFont="1" applyBorder="1"/>
    <xf numFmtId="49" fontId="19" fillId="10" borderId="9" xfId="1" applyNumberFormat="1" applyFont="1" applyFill="1" applyBorder="1" applyAlignment="1" applyProtection="1">
      <alignment horizontal="center" wrapText="1"/>
    </xf>
    <xf numFmtId="49" fontId="22" fillId="10" borderId="25" xfId="1" applyNumberFormat="1" applyFont="1" applyFill="1" applyBorder="1" applyAlignment="1" applyProtection="1">
      <alignment horizontal="center" wrapText="1"/>
    </xf>
    <xf numFmtId="0" fontId="23" fillId="5" borderId="9" xfId="0" applyFont="1" applyFill="1" applyBorder="1" applyAlignment="1"/>
    <xf numFmtId="0" fontId="19" fillId="10" borderId="25" xfId="1" applyFont="1" applyFill="1" applyBorder="1" applyAlignment="1" applyProtection="1">
      <alignment horizontal="center" wrapText="1"/>
    </xf>
    <xf numFmtId="0" fontId="26" fillId="9" borderId="9" xfId="0" applyFont="1" applyFill="1" applyBorder="1"/>
    <xf numFmtId="0" fontId="19" fillId="9" borderId="23" xfId="0" applyFont="1" applyFill="1" applyBorder="1" applyAlignment="1">
      <alignment horizontal="center" vertical="top" wrapText="1"/>
    </xf>
    <xf numFmtId="49" fontId="19" fillId="9" borderId="9" xfId="1" applyNumberFormat="1" applyFont="1" applyFill="1" applyBorder="1" applyAlignment="1" applyProtection="1">
      <alignment horizontal="center" wrapText="1"/>
    </xf>
    <xf numFmtId="49" fontId="22" fillId="9" borderId="25" xfId="1" applyNumberFormat="1" applyFont="1" applyFill="1" applyBorder="1" applyAlignment="1" applyProtection="1">
      <alignment horizontal="center" wrapText="1"/>
    </xf>
    <xf numFmtId="0" fontId="23" fillId="9" borderId="9" xfId="0" applyFont="1" applyFill="1" applyBorder="1" applyAlignment="1"/>
    <xf numFmtId="0" fontId="19" fillId="9" borderId="25" xfId="1" applyFont="1" applyFill="1" applyBorder="1" applyAlignment="1" applyProtection="1">
      <alignment horizontal="center" wrapText="1"/>
    </xf>
    <xf numFmtId="0" fontId="19" fillId="9" borderId="9" xfId="1" applyFont="1" applyFill="1" applyBorder="1" applyAlignment="1" applyProtection="1">
      <alignment horizontal="center" wrapText="1"/>
    </xf>
    <xf numFmtId="2" fontId="17" fillId="9" borderId="9" xfId="0" applyNumberFormat="1" applyFont="1" applyFill="1" applyBorder="1" applyAlignment="1">
      <alignment horizontal="center" wrapText="1"/>
    </xf>
    <xf numFmtId="0" fontId="19" fillId="9" borderId="24" xfId="1" applyFont="1" applyFill="1" applyBorder="1" applyAlignment="1" applyProtection="1">
      <alignment horizontal="center" wrapText="1"/>
    </xf>
    <xf numFmtId="0" fontId="19" fillId="9" borderId="23" xfId="1" applyFont="1" applyFill="1" applyBorder="1" applyAlignment="1" applyProtection="1">
      <alignment horizontal="center" wrapText="1"/>
    </xf>
    <xf numFmtId="0" fontId="26" fillId="9" borderId="0" xfId="0" applyFont="1" applyFill="1"/>
    <xf numFmtId="0" fontId="0" fillId="0" borderId="23" xfId="0" applyBorder="1"/>
    <xf numFmtId="0" fontId="23" fillId="5" borderId="23" xfId="0" applyFont="1" applyFill="1" applyBorder="1" applyAlignment="1"/>
    <xf numFmtId="0" fontId="26" fillId="9" borderId="9" xfId="1" applyFont="1" applyFill="1" applyBorder="1" applyAlignment="1" applyProtection="1">
      <alignment horizontal="left" wrapText="1"/>
    </xf>
    <xf numFmtId="49" fontId="19" fillId="9" borderId="23" xfId="1" applyNumberFormat="1" applyFont="1" applyFill="1" applyBorder="1" applyAlignment="1" applyProtection="1">
      <alignment horizontal="center" wrapText="1"/>
    </xf>
    <xf numFmtId="49" fontId="22" fillId="9" borderId="24" xfId="1" applyNumberFormat="1" applyFont="1" applyFill="1" applyBorder="1" applyAlignment="1" applyProtection="1">
      <alignment horizontal="center" wrapText="1"/>
    </xf>
    <xf numFmtId="0" fontId="23" fillId="9" borderId="23" xfId="0" applyFont="1" applyFill="1" applyBorder="1" applyAlignment="1"/>
    <xf numFmtId="0" fontId="0" fillId="9" borderId="23" xfId="0" applyFill="1" applyBorder="1"/>
    <xf numFmtId="0" fontId="26" fillId="9" borderId="23" xfId="1" applyFont="1" applyFill="1" applyBorder="1" applyAlignment="1" applyProtection="1">
      <alignment horizontal="left" wrapText="1"/>
    </xf>
    <xf numFmtId="1" fontId="12" fillId="0" borderId="21" xfId="0" applyNumberFormat="1" applyFont="1" applyBorder="1" applyAlignment="1"/>
    <xf numFmtId="0" fontId="19" fillId="5" borderId="23" xfId="1" applyFont="1" applyFill="1" applyBorder="1" applyAlignment="1" applyProtection="1">
      <alignment horizontal="center" wrapText="1"/>
    </xf>
    <xf numFmtId="0" fontId="27" fillId="0" borderId="9" xfId="0" applyFont="1" applyBorder="1" applyAlignment="1">
      <alignment vertical="center"/>
    </xf>
    <xf numFmtId="0" fontId="27" fillId="0" borderId="12" xfId="0" applyFont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41" fillId="13" borderId="31" xfId="0" applyFont="1" applyFill="1" applyBorder="1" applyAlignment="1">
      <alignment horizontal="center" vertical="center"/>
    </xf>
    <xf numFmtId="0" fontId="20" fillId="0" borderId="9" xfId="0" applyFont="1" applyBorder="1"/>
    <xf numFmtId="0" fontId="19" fillId="0" borderId="25" xfId="1" applyFont="1" applyFill="1" applyBorder="1" applyAlignment="1" applyProtection="1">
      <alignment horizontal="center" wrapText="1"/>
    </xf>
    <xf numFmtId="0" fontId="19" fillId="0" borderId="9" xfId="1" applyFont="1" applyFill="1" applyBorder="1" applyAlignment="1" applyProtection="1">
      <alignment horizontal="center" wrapText="1"/>
    </xf>
    <xf numFmtId="0" fontId="41" fillId="13" borderId="9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center" vertical="center" wrapText="1"/>
    </xf>
    <xf numFmtId="0" fontId="19" fillId="15" borderId="27" xfId="1" applyFont="1" applyFill="1" applyBorder="1" applyAlignment="1" applyProtection="1">
      <alignment horizontal="center" vertical="center" wrapText="1"/>
    </xf>
    <xf numFmtId="0" fontId="26" fillId="15" borderId="27" xfId="1" applyFont="1" applyFill="1" applyBorder="1" applyAlignment="1" applyProtection="1">
      <alignment horizontal="left" vertical="center" wrapText="1"/>
    </xf>
    <xf numFmtId="0" fontId="19" fillId="0" borderId="27" xfId="1" applyFont="1" applyFill="1" applyBorder="1" applyAlignment="1" applyProtection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6" fillId="15" borderId="27" xfId="0" applyNumberFormat="1" applyFont="1" applyFill="1" applyBorder="1" applyAlignment="1">
      <alignment horizontal="center" vertical="center" wrapText="1"/>
    </xf>
    <xf numFmtId="49" fontId="19" fillId="10" borderId="27" xfId="1" applyNumberFormat="1" applyFont="1" applyFill="1" applyBorder="1" applyAlignment="1" applyProtection="1">
      <alignment horizontal="center" vertical="center" wrapText="1"/>
    </xf>
    <xf numFmtId="0" fontId="19" fillId="10" borderId="27" xfId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41" fillId="13" borderId="8" xfId="0" applyFont="1" applyFill="1" applyBorder="1" applyAlignment="1">
      <alignment horizontal="center" vertical="center"/>
    </xf>
    <xf numFmtId="0" fontId="26" fillId="15" borderId="27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15" borderId="27" xfId="0" applyFont="1" applyFill="1" applyBorder="1" applyAlignment="1" applyProtection="1">
      <alignment vertical="center"/>
    </xf>
    <xf numFmtId="1" fontId="1" fillId="14" borderId="27" xfId="0" applyNumberFormat="1" applyFont="1" applyFill="1" applyBorder="1" applyAlignment="1">
      <alignment horizontal="center" vertical="center" wrapText="1"/>
    </xf>
    <xf numFmtId="49" fontId="19" fillId="10" borderId="9" xfId="1" applyNumberFormat="1" applyFont="1" applyFill="1" applyBorder="1" applyAlignment="1" applyProtection="1">
      <alignment horizontal="center" vertical="center" wrapText="1"/>
    </xf>
    <xf numFmtId="0" fontId="14" fillId="5" borderId="2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 applyProtection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14" borderId="27" xfId="0" applyNumberFormat="1" applyFont="1" applyFill="1" applyBorder="1" applyAlignment="1">
      <alignment vertical="center" wrapText="1"/>
    </xf>
    <xf numFmtId="0" fontId="1" fillId="14" borderId="27" xfId="0" applyNumberFormat="1" applyFont="1" applyFill="1" applyBorder="1" applyAlignment="1">
      <alignment horizontal="center" vertical="center" wrapText="1"/>
    </xf>
    <xf numFmtId="0" fontId="27" fillId="15" borderId="27" xfId="0" applyFont="1" applyFill="1" applyBorder="1" applyAlignment="1">
      <alignment horizontal="center" vertical="center"/>
    </xf>
    <xf numFmtId="49" fontId="19" fillId="15" borderId="27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justify" vertical="center" wrapText="1"/>
    </xf>
    <xf numFmtId="0" fontId="6" fillId="5" borderId="27" xfId="0" applyNumberFormat="1" applyFont="1" applyFill="1" applyBorder="1" applyAlignment="1">
      <alignment horizontal="center" vertical="center" wrapText="1"/>
    </xf>
    <xf numFmtId="1" fontId="6" fillId="14" borderId="27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4" fillId="15" borderId="27" xfId="0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9" xfId="1" applyFont="1" applyFill="1" applyBorder="1" applyAlignment="1" applyProtection="1">
      <alignment horizontal="left" vertical="center" wrapText="1"/>
    </xf>
    <xf numFmtId="1" fontId="1" fillId="49" borderId="9" xfId="0" applyNumberFormat="1" applyFont="1" applyFill="1" applyBorder="1" applyAlignment="1">
      <alignment horizontal="center" vertical="center" wrapText="1"/>
    </xf>
    <xf numFmtId="0" fontId="41" fillId="49" borderId="9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 vertical="center" wrapText="1"/>
    </xf>
    <xf numFmtId="0" fontId="41" fillId="12" borderId="8" xfId="0" applyFont="1" applyFill="1" applyBorder="1" applyAlignment="1">
      <alignment horizontal="center" vertical="center"/>
    </xf>
    <xf numFmtId="0" fontId="41" fillId="12" borderId="9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64" fillId="9" borderId="27" xfId="1" applyFont="1" applyFill="1" applyBorder="1" applyAlignment="1" applyProtection="1">
      <alignment horizontal="center" vertical="center" wrapText="1"/>
    </xf>
    <xf numFmtId="0" fontId="63" fillId="9" borderId="27" xfId="0" applyFont="1" applyFill="1" applyBorder="1" applyAlignment="1">
      <alignment vertical="center" wrapText="1"/>
    </xf>
    <xf numFmtId="49" fontId="64" fillId="9" borderId="27" xfId="1" applyNumberFormat="1" applyFont="1" applyFill="1" applyBorder="1" applyAlignment="1" applyProtection="1">
      <alignment horizontal="center" vertical="center" wrapText="1"/>
    </xf>
    <xf numFmtId="0" fontId="67" fillId="50" borderId="9" xfId="0" applyFont="1" applyFill="1" applyBorder="1" applyAlignment="1">
      <alignment horizontal="center" vertical="center"/>
    </xf>
    <xf numFmtId="0" fontId="68" fillId="50" borderId="27" xfId="0" applyFont="1" applyFill="1" applyBorder="1" applyAlignment="1">
      <alignment vertical="center"/>
    </xf>
    <xf numFmtId="0" fontId="68" fillId="50" borderId="27" xfId="0" applyFont="1" applyFill="1" applyBorder="1" applyAlignment="1">
      <alignment horizontal="center" vertical="center" wrapText="1"/>
    </xf>
    <xf numFmtId="49" fontId="68" fillId="50" borderId="27" xfId="1" applyNumberFormat="1" applyFont="1" applyFill="1" applyBorder="1" applyAlignment="1" applyProtection="1">
      <alignment horizontal="center" vertical="center" wrapText="1"/>
    </xf>
    <xf numFmtId="0" fontId="68" fillId="50" borderId="27" xfId="1" applyFont="1" applyFill="1" applyBorder="1" applyAlignment="1" applyProtection="1">
      <alignment horizontal="center" vertical="center" wrapText="1"/>
    </xf>
    <xf numFmtId="0" fontId="69" fillId="50" borderId="31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4" fillId="9" borderId="27" xfId="0" applyFont="1" applyFill="1" applyBorder="1" applyAlignment="1">
      <alignment vertical="center"/>
    </xf>
    <xf numFmtId="0" fontId="64" fillId="9" borderId="27" xfId="0" applyFont="1" applyFill="1" applyBorder="1" applyAlignment="1">
      <alignment horizontal="center" vertical="center" wrapText="1"/>
    </xf>
    <xf numFmtId="0" fontId="27" fillId="9" borderId="27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vertical="center"/>
    </xf>
    <xf numFmtId="0" fontId="64" fillId="9" borderId="27" xfId="0" applyFont="1" applyFill="1" applyBorder="1" applyAlignment="1" applyProtection="1">
      <alignment vertical="center"/>
    </xf>
    <xf numFmtId="0" fontId="17" fillId="9" borderId="27" xfId="0" applyNumberFormat="1" applyFont="1" applyFill="1" applyBorder="1" applyAlignment="1">
      <alignment horizontal="center" vertical="center" wrapText="1"/>
    </xf>
    <xf numFmtId="0" fontId="64" fillId="9" borderId="27" xfId="1" applyFont="1" applyFill="1" applyBorder="1" applyAlignment="1" applyProtection="1">
      <alignment horizontal="left" vertical="center" wrapText="1"/>
    </xf>
    <xf numFmtId="0" fontId="26" fillId="9" borderId="27" xfId="1" applyFont="1" applyFill="1" applyBorder="1" applyAlignment="1" applyProtection="1">
      <alignment horizontal="left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66" fillId="9" borderId="31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 wrapText="1"/>
    </xf>
    <xf numFmtId="0" fontId="27" fillId="15" borderId="9" xfId="0" applyFont="1" applyFill="1" applyBorder="1" applyAlignment="1">
      <alignment horizontal="center" vertical="center"/>
    </xf>
    <xf numFmtId="0" fontId="26" fillId="15" borderId="9" xfId="1" applyFont="1" applyFill="1" applyBorder="1" applyAlignment="1" applyProtection="1">
      <alignment horizontal="left" vertical="center" wrapText="1"/>
    </xf>
    <xf numFmtId="0" fontId="6" fillId="15" borderId="9" xfId="0" applyNumberFormat="1" applyFont="1" applyFill="1" applyBorder="1" applyAlignment="1">
      <alignment horizontal="center" vertical="center" wrapText="1"/>
    </xf>
    <xf numFmtId="49" fontId="19" fillId="15" borderId="9" xfId="1" applyNumberFormat="1" applyFont="1" applyFill="1" applyBorder="1" applyAlignment="1" applyProtection="1">
      <alignment horizontal="center" vertical="center" wrapText="1"/>
    </xf>
    <xf numFmtId="0" fontId="41" fillId="13" borderId="31" xfId="0" applyFont="1" applyFill="1" applyBorder="1" applyAlignment="1">
      <alignment horizontal="center" vertical="center" wrapText="1"/>
    </xf>
    <xf numFmtId="0" fontId="19" fillId="15" borderId="27" xfId="0" applyFont="1" applyFill="1" applyBorder="1" applyAlignment="1" applyProtection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vertical="center"/>
    </xf>
    <xf numFmtId="0" fontId="64" fillId="9" borderId="2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7" fillId="9" borderId="27" xfId="1" applyFont="1" applyFill="1" applyBorder="1" applyAlignment="1" applyProtection="1">
      <alignment horizontal="center" vertical="center" wrapText="1"/>
    </xf>
    <xf numFmtId="0" fontId="20" fillId="15" borderId="27" xfId="1" applyFont="1" applyFill="1" applyBorder="1" applyAlignment="1" applyProtection="1">
      <alignment horizontal="center" vertical="center" wrapText="1"/>
    </xf>
    <xf numFmtId="0" fontId="20" fillId="9" borderId="27" xfId="1" applyFont="1" applyFill="1" applyBorder="1" applyAlignment="1" applyProtection="1">
      <alignment horizontal="center" vertical="center" wrapText="1"/>
    </xf>
    <xf numFmtId="0" fontId="0" fillId="11" borderId="9" xfId="0" applyFill="1" applyBorder="1" applyAlignment="1">
      <alignment horizontal="right" wrapText="1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5" fontId="0" fillId="11" borderId="9" xfId="0" applyNumberFormat="1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30" fillId="0" borderId="0" xfId="0" applyFont="1" applyAlignment="1">
      <alignment horizontal="right" vertical="center" wrapText="1"/>
    </xf>
    <xf numFmtId="15" fontId="0" fillId="11" borderId="12" xfId="0" applyNumberFormat="1" applyFill="1" applyBorder="1" applyAlignment="1">
      <alignment horizontal="right" vertical="center" wrapText="1"/>
    </xf>
    <xf numFmtId="0" fontId="17" fillId="51" borderId="44" xfId="252" applyFont="1" applyFill="1" applyBorder="1" applyAlignment="1">
      <alignment horizontal="center" vertical="center" wrapText="1"/>
    </xf>
    <xf numFmtId="0" fontId="17" fillId="51" borderId="45" xfId="252" applyFont="1" applyFill="1" applyBorder="1" applyAlignment="1">
      <alignment horizontal="center" vertical="center" wrapText="1"/>
    </xf>
    <xf numFmtId="1" fontId="1" fillId="49" borderId="48" xfId="0" applyNumberFormat="1" applyFont="1" applyFill="1" applyBorder="1" applyAlignment="1">
      <alignment horizontal="center" vertical="center" wrapText="1"/>
    </xf>
    <xf numFmtId="1" fontId="6" fillId="14" borderId="48" xfId="0" applyNumberFormat="1" applyFont="1" applyFill="1" applyBorder="1" applyAlignment="1">
      <alignment horizontal="center" vertical="center" wrapText="1"/>
    </xf>
    <xf numFmtId="0" fontId="41" fillId="12" borderId="50" xfId="0" applyFont="1" applyFill="1" applyBorder="1" applyAlignment="1">
      <alignment horizontal="center" vertical="center" wrapText="1"/>
    </xf>
    <xf numFmtId="0" fontId="41" fillId="49" borderId="49" xfId="0" applyFont="1" applyFill="1" applyBorder="1" applyAlignment="1">
      <alignment horizontal="center" vertical="center"/>
    </xf>
    <xf numFmtId="0" fontId="66" fillId="9" borderId="50" xfId="0" applyFont="1" applyFill="1" applyBorder="1" applyAlignment="1">
      <alignment horizontal="center" vertical="center"/>
    </xf>
    <xf numFmtId="0" fontId="41" fillId="12" borderId="50" xfId="0" applyFont="1" applyFill="1" applyBorder="1" applyAlignment="1">
      <alignment horizontal="center" vertical="center"/>
    </xf>
    <xf numFmtId="0" fontId="41" fillId="12" borderId="49" xfId="0" applyFont="1" applyFill="1" applyBorder="1" applyAlignment="1">
      <alignment horizontal="center" vertical="center"/>
    </xf>
    <xf numFmtId="0" fontId="4" fillId="14" borderId="49" xfId="0" applyNumberFormat="1" applyFont="1" applyFill="1" applyBorder="1" applyAlignment="1">
      <alignment vertical="center" wrapText="1"/>
    </xf>
    <xf numFmtId="0" fontId="69" fillId="50" borderId="50" xfId="0" applyFont="1" applyFill="1" applyBorder="1" applyAlignment="1">
      <alignment horizontal="center" vertical="center"/>
    </xf>
    <xf numFmtId="1" fontId="1" fillId="49" borderId="44" xfId="0" applyNumberFormat="1" applyFont="1" applyFill="1" applyBorder="1" applyAlignment="1">
      <alignment horizontal="center" vertical="center" wrapText="1"/>
    </xf>
    <xf numFmtId="1" fontId="1" fillId="49" borderId="45" xfId="0" applyNumberFormat="1" applyFont="1" applyFill="1" applyBorder="1" applyAlignment="1">
      <alignment horizontal="center" vertical="center" wrapText="1"/>
    </xf>
    <xf numFmtId="0" fontId="64" fillId="9" borderId="51" xfId="1" applyFont="1" applyFill="1" applyBorder="1" applyAlignment="1" applyProtection="1">
      <alignment horizontal="center" vertical="center" wrapText="1"/>
    </xf>
    <xf numFmtId="0" fontId="64" fillId="9" borderId="52" xfId="1" applyFont="1" applyFill="1" applyBorder="1" applyAlignment="1" applyProtection="1">
      <alignment horizontal="center" vertical="center" wrapText="1"/>
    </xf>
    <xf numFmtId="0" fontId="19" fillId="15" borderId="51" xfId="1" applyFont="1" applyFill="1" applyBorder="1" applyAlignment="1" applyProtection="1">
      <alignment horizontal="center" vertical="center" wrapText="1"/>
    </xf>
    <xf numFmtId="0" fontId="19" fillId="15" borderId="44" xfId="1" applyFont="1" applyFill="1" applyBorder="1" applyAlignment="1" applyProtection="1">
      <alignment horizontal="center" vertical="center" wrapText="1"/>
    </xf>
    <xf numFmtId="0" fontId="19" fillId="15" borderId="45" xfId="1" applyFont="1" applyFill="1" applyBorder="1" applyAlignment="1" applyProtection="1">
      <alignment horizontal="center" vertical="center" wrapText="1"/>
    </xf>
    <xf numFmtId="1" fontId="6" fillId="14" borderId="44" xfId="0" applyNumberFormat="1" applyFont="1" applyFill="1" applyBorder="1" applyAlignment="1">
      <alignment horizontal="center" vertical="center" wrapText="1"/>
    </xf>
    <xf numFmtId="1" fontId="6" fillId="14" borderId="45" xfId="0" applyNumberFormat="1" applyFont="1" applyFill="1" applyBorder="1" applyAlignment="1">
      <alignment horizontal="center" vertical="center" wrapText="1"/>
    </xf>
    <xf numFmtId="0" fontId="68" fillId="50" borderId="51" xfId="1" applyFont="1" applyFill="1" applyBorder="1" applyAlignment="1" applyProtection="1">
      <alignment horizontal="center" vertical="center" wrapText="1"/>
    </xf>
    <xf numFmtId="0" fontId="68" fillId="50" borderId="52" xfId="1" applyFont="1" applyFill="1" applyBorder="1" applyAlignment="1" applyProtection="1">
      <alignment horizontal="center" vertical="center" wrapText="1"/>
    </xf>
    <xf numFmtId="0" fontId="19" fillId="9" borderId="51" xfId="1" applyFont="1" applyFill="1" applyBorder="1" applyAlignment="1" applyProtection="1">
      <alignment horizontal="center" vertical="center" wrapText="1"/>
    </xf>
    <xf numFmtId="0" fontId="19" fillId="9" borderId="52" xfId="1" applyFont="1" applyFill="1" applyBorder="1" applyAlignment="1" applyProtection="1">
      <alignment horizontal="center" vertical="center" wrapText="1"/>
    </xf>
    <xf numFmtId="0" fontId="68" fillId="50" borderId="44" xfId="1" applyFont="1" applyFill="1" applyBorder="1" applyAlignment="1" applyProtection="1">
      <alignment horizontal="center" vertical="center" wrapText="1"/>
    </xf>
    <xf numFmtId="0" fontId="68" fillId="50" borderId="45" xfId="1" applyFont="1" applyFill="1" applyBorder="1" applyAlignment="1" applyProtection="1">
      <alignment horizontal="center" vertical="center" wrapText="1"/>
    </xf>
    <xf numFmtId="49" fontId="64" fillId="9" borderId="48" xfId="1" applyNumberFormat="1" applyFont="1" applyFill="1" applyBorder="1" applyAlignment="1" applyProtection="1">
      <alignment horizontal="center" vertical="center" wrapText="1"/>
    </xf>
    <xf numFmtId="49" fontId="19" fillId="15" borderId="48" xfId="1" applyNumberFormat="1" applyFont="1" applyFill="1" applyBorder="1" applyAlignment="1" applyProtection="1">
      <alignment horizontal="center" vertical="center" wrapText="1"/>
    </xf>
    <xf numFmtId="49" fontId="19" fillId="10" borderId="48" xfId="1" applyNumberFormat="1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1" fontId="1" fillId="14" borderId="48" xfId="0" applyNumberFormat="1" applyFont="1" applyFill="1" applyBorder="1" applyAlignment="1">
      <alignment horizontal="center" vertical="center" wrapText="1"/>
    </xf>
    <xf numFmtId="49" fontId="68" fillId="50" borderId="48" xfId="1" applyNumberFormat="1" applyFont="1" applyFill="1" applyBorder="1" applyAlignment="1" applyProtection="1">
      <alignment horizontal="center" vertical="center" wrapText="1"/>
    </xf>
    <xf numFmtId="1" fontId="1" fillId="12" borderId="57" xfId="0" applyNumberFormat="1" applyFont="1" applyFill="1" applyBorder="1" applyAlignment="1">
      <alignment vertical="center" wrapText="1"/>
    </xf>
    <xf numFmtId="1" fontId="17" fillId="9" borderId="58" xfId="0" applyNumberFormat="1" applyFont="1" applyFill="1" applyBorder="1" applyAlignment="1">
      <alignment horizontal="center" vertical="center" wrapText="1"/>
    </xf>
    <xf numFmtId="1" fontId="1" fillId="49" borderId="27" xfId="0" applyNumberFormat="1" applyFont="1" applyFill="1" applyBorder="1" applyAlignment="1">
      <alignment horizontal="center" vertical="center" wrapText="1"/>
    </xf>
    <xf numFmtId="0" fontId="64" fillId="9" borderId="44" xfId="1" applyFont="1" applyFill="1" applyBorder="1" applyAlignment="1" applyProtection="1">
      <alignment horizontal="center" vertical="center" wrapText="1"/>
    </xf>
    <xf numFmtId="0" fontId="64" fillId="9" borderId="45" xfId="1" applyFont="1" applyFill="1" applyBorder="1" applyAlignment="1" applyProtection="1">
      <alignment horizontal="center" vertical="center" wrapText="1"/>
    </xf>
    <xf numFmtId="0" fontId="19" fillId="10" borderId="44" xfId="1" applyFont="1" applyFill="1" applyBorder="1" applyAlignment="1" applyProtection="1">
      <alignment horizontal="center" vertical="center" wrapText="1"/>
    </xf>
    <xf numFmtId="0" fontId="19" fillId="10" borderId="45" xfId="1" applyFont="1" applyFill="1" applyBorder="1" applyAlignment="1" applyProtection="1">
      <alignment horizontal="center" vertical="center" wrapText="1"/>
    </xf>
    <xf numFmtId="0" fontId="17" fillId="9" borderId="44" xfId="1" applyFont="1" applyFill="1" applyBorder="1" applyAlignment="1" applyProtection="1">
      <alignment horizontal="center" vertical="center" wrapText="1"/>
    </xf>
    <xf numFmtId="0" fontId="17" fillId="9" borderId="45" xfId="1" applyFont="1" applyFill="1" applyBorder="1" applyAlignment="1" applyProtection="1">
      <alignment horizontal="center" vertical="center" wrapText="1"/>
    </xf>
    <xf numFmtId="0" fontId="20" fillId="9" borderId="44" xfId="1" applyFont="1" applyFill="1" applyBorder="1" applyAlignment="1" applyProtection="1">
      <alignment horizontal="center" vertical="center" wrapText="1"/>
    </xf>
    <xf numFmtId="0" fontId="19" fillId="9" borderId="27" xfId="1" applyFont="1" applyFill="1" applyBorder="1" applyAlignment="1" applyProtection="1">
      <alignment horizontal="center" vertical="center" wrapText="1"/>
    </xf>
    <xf numFmtId="0" fontId="19" fillId="9" borderId="45" xfId="1" applyFont="1" applyFill="1" applyBorder="1" applyAlignment="1" applyProtection="1">
      <alignment horizontal="center" vertical="center" wrapText="1"/>
    </xf>
    <xf numFmtId="0" fontId="41" fillId="13" borderId="59" xfId="0" applyFont="1" applyFill="1" applyBorder="1" applyAlignment="1">
      <alignment horizontal="center" vertical="center"/>
    </xf>
    <xf numFmtId="0" fontId="41" fillId="49" borderId="48" xfId="0" applyFont="1" applyFill="1" applyBorder="1" applyAlignment="1">
      <alignment horizontal="center" vertical="center"/>
    </xf>
    <xf numFmtId="0" fontId="66" fillId="9" borderId="59" xfId="0" applyFont="1" applyFill="1" applyBorder="1" applyAlignment="1">
      <alignment horizontal="center" vertical="center"/>
    </xf>
    <xf numFmtId="0" fontId="41" fillId="13" borderId="48" xfId="0" applyFont="1" applyFill="1" applyBorder="1" applyAlignment="1">
      <alignment horizontal="center" vertical="center"/>
    </xf>
    <xf numFmtId="0" fontId="4" fillId="14" borderId="48" xfId="0" applyNumberFormat="1" applyFont="1" applyFill="1" applyBorder="1" applyAlignment="1">
      <alignment vertical="center" wrapText="1"/>
    </xf>
    <xf numFmtId="0" fontId="69" fillId="50" borderId="59" xfId="0" applyFont="1" applyFill="1" applyBorder="1" applyAlignment="1">
      <alignment horizontal="center" vertical="center"/>
    </xf>
    <xf numFmtId="0" fontId="41" fillId="49" borderId="44" xfId="0" applyFont="1" applyFill="1" applyBorder="1" applyAlignment="1">
      <alignment horizontal="center" vertical="center"/>
    </xf>
    <xf numFmtId="0" fontId="41" fillId="49" borderId="45" xfId="0" applyFont="1" applyFill="1" applyBorder="1" applyAlignment="1">
      <alignment horizontal="center" vertical="center"/>
    </xf>
    <xf numFmtId="0" fontId="66" fillId="9" borderId="51" xfId="0" applyFont="1" applyFill="1" applyBorder="1" applyAlignment="1">
      <alignment horizontal="center" vertical="center"/>
    </xf>
    <xf numFmtId="0" fontId="66" fillId="9" borderId="52" xfId="0" applyFont="1" applyFill="1" applyBorder="1" applyAlignment="1">
      <alignment horizontal="center" vertical="center"/>
    </xf>
    <xf numFmtId="0" fontId="41" fillId="13" borderId="51" xfId="0" applyFont="1" applyFill="1" applyBorder="1" applyAlignment="1">
      <alignment horizontal="center" vertical="center"/>
    </xf>
    <xf numFmtId="0" fontId="41" fillId="13" borderId="52" xfId="0" applyFont="1" applyFill="1" applyBorder="1" applyAlignment="1">
      <alignment horizontal="center" vertical="center"/>
    </xf>
    <xf numFmtId="0" fontId="41" fillId="13" borderId="44" xfId="0" applyFont="1" applyFill="1" applyBorder="1" applyAlignment="1">
      <alignment horizontal="center" vertical="center"/>
    </xf>
    <xf numFmtId="0" fontId="41" fillId="13" borderId="45" xfId="0" applyFont="1" applyFill="1" applyBorder="1" applyAlignment="1">
      <alignment horizontal="center" vertical="center"/>
    </xf>
    <xf numFmtId="0" fontId="4" fillId="14" borderId="44" xfId="0" applyNumberFormat="1" applyFont="1" applyFill="1" applyBorder="1" applyAlignment="1">
      <alignment vertical="center" wrapText="1"/>
    </xf>
    <xf numFmtId="0" fontId="4" fillId="14" borderId="45" xfId="0" applyNumberFormat="1" applyFont="1" applyFill="1" applyBorder="1" applyAlignment="1">
      <alignment vertical="center" wrapText="1"/>
    </xf>
    <xf numFmtId="0" fontId="69" fillId="50" borderId="51" xfId="0" applyFont="1" applyFill="1" applyBorder="1" applyAlignment="1">
      <alignment horizontal="center" vertical="center"/>
    </xf>
    <xf numFmtId="0" fontId="69" fillId="50" borderId="52" xfId="0" applyFont="1" applyFill="1" applyBorder="1" applyAlignment="1">
      <alignment horizontal="center" vertical="center"/>
    </xf>
    <xf numFmtId="0" fontId="69" fillId="50" borderId="44" xfId="0" applyFont="1" applyFill="1" applyBorder="1" applyAlignment="1">
      <alignment horizontal="center" vertical="center"/>
    </xf>
    <xf numFmtId="0" fontId="69" fillId="50" borderId="45" xfId="0" applyFont="1" applyFill="1" applyBorder="1" applyAlignment="1">
      <alignment horizontal="center" vertical="center"/>
    </xf>
    <xf numFmtId="1" fontId="1" fillId="49" borderId="60" xfId="0" applyNumberFormat="1" applyFont="1" applyFill="1" applyBorder="1" applyAlignment="1">
      <alignment horizontal="center" vertical="center" wrapText="1"/>
    </xf>
    <xf numFmtId="1" fontId="1" fillId="14" borderId="60" xfId="0" applyNumberFormat="1" applyFont="1" applyFill="1" applyBorder="1" applyAlignment="1">
      <alignment horizontal="center" vertical="center" wrapText="1"/>
    </xf>
    <xf numFmtId="49" fontId="64" fillId="9" borderId="60" xfId="1" applyNumberFormat="1" applyFont="1" applyFill="1" applyBorder="1" applyAlignment="1" applyProtection="1">
      <alignment horizontal="center" vertical="center" wrapText="1"/>
    </xf>
    <xf numFmtId="49" fontId="68" fillId="50" borderId="60" xfId="1" applyNumberFormat="1" applyFont="1" applyFill="1" applyBorder="1" applyAlignment="1" applyProtection="1">
      <alignment horizontal="center" vertical="center" wrapText="1"/>
    </xf>
    <xf numFmtId="49" fontId="19" fillId="10" borderId="60" xfId="1" applyNumberFormat="1" applyFont="1" applyFill="1" applyBorder="1" applyAlignment="1" applyProtection="1">
      <alignment horizontal="center" vertical="center" wrapText="1"/>
    </xf>
    <xf numFmtId="0" fontId="19" fillId="15" borderId="60" xfId="0" applyFont="1" applyFill="1" applyBorder="1" applyAlignment="1" applyProtection="1">
      <alignment horizontal="center" vertical="center"/>
    </xf>
    <xf numFmtId="1" fontId="6" fillId="14" borderId="60" xfId="0" applyNumberFormat="1" applyFont="1" applyFill="1" applyBorder="1" applyAlignment="1">
      <alignment horizontal="center" vertical="center" wrapText="1"/>
    </xf>
    <xf numFmtId="49" fontId="19" fillId="15" borderId="60" xfId="1" applyNumberFormat="1" applyFont="1" applyFill="1" applyBorder="1" applyAlignment="1" applyProtection="1">
      <alignment horizontal="center" vertical="center" wrapText="1"/>
    </xf>
    <xf numFmtId="0" fontId="1" fillId="12" borderId="26" xfId="0" applyNumberFormat="1" applyFont="1" applyFill="1" applyBorder="1" applyAlignment="1">
      <alignment horizontal="center" vertical="center" wrapText="1"/>
    </xf>
    <xf numFmtId="1" fontId="1" fillId="12" borderId="7" xfId="0" applyNumberFormat="1" applyFont="1" applyFill="1" applyBorder="1" applyAlignment="1">
      <alignment horizontal="center" vertical="center" wrapText="1"/>
    </xf>
    <xf numFmtId="0" fontId="1" fillId="12" borderId="53" xfId="0" applyNumberFormat="1" applyFont="1" applyFill="1" applyBorder="1" applyAlignment="1">
      <alignment horizontal="center" vertical="center" wrapText="1"/>
    </xf>
    <xf numFmtId="1" fontId="1" fillId="12" borderId="3" xfId="0" applyNumberFormat="1" applyFont="1" applyFill="1" applyBorder="1" applyAlignment="1">
      <alignment horizontal="center" vertical="center" wrapText="1"/>
    </xf>
    <xf numFmtId="0" fontId="40" fillId="12" borderId="29" xfId="0" applyNumberFormat="1" applyFont="1" applyFill="1" applyBorder="1" applyAlignment="1">
      <alignment horizontal="center" vertical="center"/>
    </xf>
    <xf numFmtId="0" fontId="40" fillId="12" borderId="30" xfId="0" applyNumberFormat="1" applyFont="1" applyFill="1" applyBorder="1" applyAlignment="1">
      <alignment horizontal="center" vertical="center"/>
    </xf>
    <xf numFmtId="0" fontId="41" fillId="12" borderId="49" xfId="0" applyFont="1" applyFill="1" applyBorder="1" applyAlignment="1">
      <alignment horizontal="center" vertical="center"/>
    </xf>
    <xf numFmtId="0" fontId="41" fillId="12" borderId="27" xfId="0" applyFont="1" applyFill="1" applyBorder="1" applyAlignment="1">
      <alignment horizontal="center" vertical="center"/>
    </xf>
    <xf numFmtId="0" fontId="41" fillId="13" borderId="27" xfId="0" applyFont="1" applyFill="1" applyBorder="1" applyAlignment="1">
      <alignment horizontal="center" vertical="center"/>
    </xf>
    <xf numFmtId="0" fontId="41" fillId="13" borderId="48" xfId="0" applyFont="1" applyFill="1" applyBorder="1" applyAlignment="1">
      <alignment horizontal="center" vertical="center"/>
    </xf>
    <xf numFmtId="0" fontId="1" fillId="12" borderId="44" xfId="0" applyNumberFormat="1" applyFont="1" applyFill="1" applyBorder="1" applyAlignment="1">
      <alignment horizontal="center" vertical="center" wrapText="1"/>
    </xf>
    <xf numFmtId="0" fontId="1" fillId="12" borderId="27" xfId="0" applyNumberFormat="1" applyFont="1" applyFill="1" applyBorder="1" applyAlignment="1">
      <alignment horizontal="center" vertical="center" wrapText="1"/>
    </xf>
    <xf numFmtId="0" fontId="1" fillId="12" borderId="45" xfId="0" applyNumberFormat="1" applyFont="1" applyFill="1" applyBorder="1" applyAlignment="1">
      <alignment horizontal="center" vertical="center" wrapText="1"/>
    </xf>
    <xf numFmtId="1" fontId="73" fillId="52" borderId="42" xfId="0" applyNumberFormat="1" applyFont="1" applyFill="1" applyBorder="1" applyAlignment="1">
      <alignment horizontal="center" vertical="center" wrapText="1"/>
    </xf>
    <xf numFmtId="1" fontId="74" fillId="9" borderId="43" xfId="0" applyNumberFormat="1" applyFont="1" applyFill="1" applyBorder="1"/>
    <xf numFmtId="1" fontId="74" fillId="9" borderId="46" xfId="0" applyNumberFormat="1" applyFont="1" applyFill="1" applyBorder="1"/>
    <xf numFmtId="1" fontId="74" fillId="9" borderId="47" xfId="0" applyNumberFormat="1" applyFont="1" applyFill="1" applyBorder="1"/>
    <xf numFmtId="0" fontId="71" fillId="9" borderId="54" xfId="0" applyNumberFormat="1" applyFont="1" applyFill="1" applyBorder="1" applyAlignment="1">
      <alignment horizontal="center" vertical="center" wrapText="1"/>
    </xf>
    <xf numFmtId="0" fontId="71" fillId="9" borderId="55" xfId="0" applyNumberFormat="1" applyFont="1" applyFill="1" applyBorder="1" applyAlignment="1">
      <alignment horizontal="center" vertical="center"/>
    </xf>
    <xf numFmtId="0" fontId="71" fillId="9" borderId="56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16" fillId="7" borderId="2" xfId="0" applyNumberFormat="1" applyFont="1" applyFill="1" applyBorder="1" applyAlignment="1">
      <alignment horizontal="right" vertical="center" wrapText="1"/>
    </xf>
    <xf numFmtId="1" fontId="16" fillId="7" borderId="17" xfId="0" applyNumberFormat="1" applyFont="1" applyFill="1" applyBorder="1" applyAlignment="1">
      <alignment horizontal="right" vertical="center" wrapText="1"/>
    </xf>
    <xf numFmtId="1" fontId="16" fillId="7" borderId="11" xfId="0" applyNumberFormat="1" applyFont="1" applyFill="1" applyBorder="1" applyAlignment="1">
      <alignment horizontal="right" vertical="center" wrapText="1"/>
    </xf>
    <xf numFmtId="1" fontId="16" fillId="7" borderId="19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12" borderId="28" xfId="0" applyNumberFormat="1" applyFont="1" applyFill="1" applyBorder="1" applyAlignment="1">
      <alignment horizontal="center" vertical="center"/>
    </xf>
    <xf numFmtId="0" fontId="75" fillId="9" borderId="60" xfId="0" applyFont="1" applyFill="1" applyBorder="1" applyAlignment="1">
      <alignment horizontal="center" vertical="center" wrapText="1"/>
    </xf>
    <xf numFmtId="0" fontId="1" fillId="12" borderId="60" xfId="0" applyNumberFormat="1" applyFont="1" applyFill="1" applyBorder="1" applyAlignment="1">
      <alignment horizontal="center" vertical="center" wrapText="1"/>
    </xf>
    <xf numFmtId="1" fontId="17" fillId="9" borderId="19" xfId="0" applyNumberFormat="1" applyFont="1" applyFill="1" applyBorder="1" applyAlignment="1">
      <alignment horizontal="center" vertical="center" wrapText="1"/>
    </xf>
    <xf numFmtId="0" fontId="19" fillId="15" borderId="60" xfId="1" applyFont="1" applyFill="1" applyBorder="1" applyAlignment="1" applyProtection="1">
      <alignment horizontal="center" vertical="center" wrapText="1"/>
    </xf>
    <xf numFmtId="0" fontId="68" fillId="50" borderId="60" xfId="1" applyFont="1" applyFill="1" applyBorder="1" applyAlignment="1" applyProtection="1">
      <alignment horizontal="center" vertical="center" wrapText="1"/>
    </xf>
    <xf numFmtId="0" fontId="64" fillId="9" borderId="60" xfId="1" applyFont="1" applyFill="1" applyBorder="1" applyAlignment="1" applyProtection="1">
      <alignment horizontal="center" vertical="center" wrapText="1"/>
    </xf>
    <xf numFmtId="0" fontId="19" fillId="10" borderId="60" xfId="1" applyFont="1" applyFill="1" applyBorder="1" applyAlignment="1" applyProtection="1">
      <alignment horizontal="center" vertical="center" wrapText="1"/>
    </xf>
    <xf numFmtId="0" fontId="72" fillId="51" borderId="61" xfId="252" applyFont="1" applyFill="1" applyBorder="1" applyAlignment="1">
      <alignment horizontal="center" vertical="center" wrapText="1"/>
    </xf>
    <xf numFmtId="0" fontId="72" fillId="51" borderId="62" xfId="252" applyFont="1" applyFill="1" applyBorder="1" applyAlignment="1">
      <alignment horizontal="center" vertical="center" wrapText="1"/>
    </xf>
    <xf numFmtId="0" fontId="72" fillId="51" borderId="63" xfId="252" applyFont="1" applyFill="1" applyBorder="1" applyAlignment="1">
      <alignment horizontal="center" vertical="center" wrapText="1"/>
    </xf>
    <xf numFmtId="0" fontId="72" fillId="51" borderId="64" xfId="252" applyFont="1" applyFill="1" applyBorder="1" applyAlignment="1">
      <alignment horizontal="center" vertical="center" wrapText="1"/>
    </xf>
    <xf numFmtId="0" fontId="17" fillId="51" borderId="65" xfId="252" applyFont="1" applyFill="1" applyBorder="1" applyAlignment="1">
      <alignment horizontal="center" vertical="center" wrapText="1"/>
    </xf>
    <xf numFmtId="0" fontId="17" fillId="51" borderId="66" xfId="252" applyFont="1" applyFill="1" applyBorder="1" applyAlignment="1">
      <alignment horizontal="center" vertical="center" wrapText="1"/>
    </xf>
    <xf numFmtId="1" fontId="1" fillId="49" borderId="65" xfId="0" applyNumberFormat="1" applyFont="1" applyFill="1" applyBorder="1" applyAlignment="1">
      <alignment horizontal="center" vertical="center" wrapText="1"/>
    </xf>
    <xf numFmtId="1" fontId="1" fillId="49" borderId="66" xfId="0" applyNumberFormat="1" applyFont="1" applyFill="1" applyBorder="1" applyAlignment="1">
      <alignment horizontal="center" vertical="center" wrapText="1"/>
    </xf>
    <xf numFmtId="0" fontId="4" fillId="14" borderId="65" xfId="0" applyNumberFormat="1" applyFont="1" applyFill="1" applyBorder="1" applyAlignment="1">
      <alignment vertical="center" wrapText="1"/>
    </xf>
    <xf numFmtId="0" fontId="4" fillId="14" borderId="66" xfId="0" applyNumberFormat="1" applyFont="1" applyFill="1" applyBorder="1" applyAlignment="1">
      <alignment vertical="center" wrapText="1"/>
    </xf>
    <xf numFmtId="1" fontId="6" fillId="14" borderId="65" xfId="0" applyNumberFormat="1" applyFont="1" applyFill="1" applyBorder="1" applyAlignment="1">
      <alignment horizontal="center" vertical="center" wrapText="1"/>
    </xf>
    <xf numFmtId="1" fontId="6" fillId="14" borderId="66" xfId="0" applyNumberFormat="1" applyFont="1" applyFill="1" applyBorder="1" applyAlignment="1">
      <alignment horizontal="center" vertical="center" wrapText="1"/>
    </xf>
    <xf numFmtId="0" fontId="19" fillId="10" borderId="65" xfId="1" applyFont="1" applyFill="1" applyBorder="1" applyAlignment="1" applyProtection="1">
      <alignment horizontal="center" vertical="center" wrapText="1"/>
    </xf>
    <xf numFmtId="0" fontId="19" fillId="10" borderId="66" xfId="1" applyFont="1" applyFill="1" applyBorder="1" applyAlignment="1" applyProtection="1">
      <alignment horizontal="center" vertical="center" wrapText="1"/>
    </xf>
    <xf numFmtId="0" fontId="19" fillId="9" borderId="65" xfId="1" applyFont="1" applyFill="1" applyBorder="1" applyAlignment="1" applyProtection="1">
      <alignment horizontal="center" vertical="center" wrapText="1"/>
    </xf>
    <xf numFmtId="0" fontId="19" fillId="9" borderId="66" xfId="1" applyFont="1" applyFill="1" applyBorder="1" applyAlignment="1" applyProtection="1">
      <alignment horizontal="center" vertical="center" wrapText="1"/>
    </xf>
    <xf numFmtId="0" fontId="19" fillId="50" borderId="51" xfId="1" applyFont="1" applyFill="1" applyBorder="1" applyAlignment="1" applyProtection="1">
      <alignment horizontal="center" vertical="center" wrapText="1"/>
    </xf>
    <xf numFmtId="0" fontId="19" fillId="50" borderId="52" xfId="1" applyFont="1" applyFill="1" applyBorder="1" applyAlignment="1" applyProtection="1">
      <alignment horizontal="center" vertical="center" wrapText="1"/>
    </xf>
    <xf numFmtId="0" fontId="64" fillId="50" borderId="51" xfId="1" applyFont="1" applyFill="1" applyBorder="1" applyAlignment="1" applyProtection="1">
      <alignment horizontal="center" vertical="center" wrapText="1"/>
    </xf>
    <xf numFmtId="0" fontId="64" fillId="50" borderId="52" xfId="1" applyFont="1" applyFill="1" applyBorder="1" applyAlignment="1" applyProtection="1">
      <alignment horizontal="center" vertical="center" wrapText="1"/>
    </xf>
    <xf numFmtId="0" fontId="19" fillId="15" borderId="52" xfId="1" applyFont="1" applyFill="1" applyBorder="1" applyAlignment="1" applyProtection="1">
      <alignment horizontal="center" vertical="center" wrapText="1"/>
    </xf>
    <xf numFmtId="0" fontId="19" fillId="50" borderId="65" xfId="1" applyFont="1" applyFill="1" applyBorder="1" applyAlignment="1" applyProtection="1">
      <alignment horizontal="center" vertical="center" wrapText="1"/>
    </xf>
    <xf numFmtId="0" fontId="19" fillId="50" borderId="66" xfId="1" applyFont="1" applyFill="1" applyBorder="1" applyAlignment="1" applyProtection="1">
      <alignment horizontal="center" vertical="center" wrapText="1"/>
    </xf>
    <xf numFmtId="1" fontId="6" fillId="50" borderId="65" xfId="0" applyNumberFormat="1" applyFont="1" applyFill="1" applyBorder="1" applyAlignment="1">
      <alignment horizontal="center" vertical="center" wrapText="1"/>
    </xf>
    <xf numFmtId="1" fontId="6" fillId="50" borderId="66" xfId="0" applyNumberFormat="1" applyFont="1" applyFill="1" applyBorder="1" applyAlignment="1">
      <alignment horizontal="center" vertical="center" wrapText="1"/>
    </xf>
    <xf numFmtId="0" fontId="68" fillId="50" borderId="65" xfId="1" applyFont="1" applyFill="1" applyBorder="1" applyAlignment="1" applyProtection="1">
      <alignment horizontal="center" vertical="center" wrapText="1"/>
    </xf>
    <xf numFmtId="0" fontId="68" fillId="50" borderId="66" xfId="1" applyFont="1" applyFill="1" applyBorder="1" applyAlignment="1" applyProtection="1">
      <alignment horizontal="center" vertical="center" wrapText="1"/>
    </xf>
  </cellXfs>
  <cellStyles count="253">
    <cellStyle name="20 % - Accent1" xfId="20" builtinId="30" customBuiltin="1"/>
    <cellStyle name="20 % - Accent1 2" xfId="138"/>
    <cellStyle name="20 % - Accent1 2 2" xfId="244"/>
    <cellStyle name="20 % - Accent1 3" xfId="168"/>
    <cellStyle name="20 % - Accent2" xfId="24" builtinId="34" customBuiltin="1"/>
    <cellStyle name="20 % - Accent2 2" xfId="134"/>
    <cellStyle name="20 % - Accent2 2 2" xfId="242"/>
    <cellStyle name="20 % - Accent2 3" xfId="170"/>
    <cellStyle name="20 % - Accent3" xfId="28" builtinId="38" customBuiltin="1"/>
    <cellStyle name="20 % - Accent3 2" xfId="130"/>
    <cellStyle name="20 % - Accent3 2 2" xfId="240"/>
    <cellStyle name="20 % - Accent3 3" xfId="172"/>
    <cellStyle name="20 % - Accent4" xfId="32" builtinId="42" customBuiltin="1"/>
    <cellStyle name="20 % - Accent4 2" xfId="126"/>
    <cellStyle name="20 % - Accent4 2 2" xfId="238"/>
    <cellStyle name="20 % - Accent4 3" xfId="174"/>
    <cellStyle name="20 % - Accent5" xfId="36" builtinId="46" customBuiltin="1"/>
    <cellStyle name="20 % - Accent5 2" xfId="122"/>
    <cellStyle name="20 % - Accent5 2 2" xfId="236"/>
    <cellStyle name="20 % - Accent5 3" xfId="176"/>
    <cellStyle name="20 % - Accent6" xfId="40" builtinId="50" customBuiltin="1"/>
    <cellStyle name="20 % - Accent6 2" xfId="118"/>
    <cellStyle name="20 % - Accent6 2 2" xfId="234"/>
    <cellStyle name="20 % - Accent6 3" xfId="178"/>
    <cellStyle name="40 % - Accent1" xfId="21" builtinId="31" customBuiltin="1"/>
    <cellStyle name="40 % - Accent1 2" xfId="137"/>
    <cellStyle name="40 % - Accent1 2 2" xfId="243"/>
    <cellStyle name="40 % - Accent1 2 5" xfId="252"/>
    <cellStyle name="40 % - Accent1 3" xfId="169"/>
    <cellStyle name="40 % - Accent2" xfId="25" builtinId="35" customBuiltin="1"/>
    <cellStyle name="40 % - Accent2 2" xfId="133"/>
    <cellStyle name="40 % - Accent2 2 2" xfId="241"/>
    <cellStyle name="40 % - Accent2 3" xfId="171"/>
    <cellStyle name="40 % - Accent3" xfId="29" builtinId="39" customBuiltin="1"/>
    <cellStyle name="40 % - Accent3 2" xfId="129"/>
    <cellStyle name="40 % - Accent3 2 2" xfId="239"/>
    <cellStyle name="40 % - Accent3 3" xfId="173"/>
    <cellStyle name="40 % - Accent4" xfId="33" builtinId="43" customBuiltin="1"/>
    <cellStyle name="40 % - Accent4 2" xfId="125"/>
    <cellStyle name="40 % - Accent4 2 2" xfId="237"/>
    <cellStyle name="40 % - Accent4 3" xfId="175"/>
    <cellStyle name="40 % - Accent5" xfId="37" builtinId="47" customBuiltin="1"/>
    <cellStyle name="40 % - Accent5 2" xfId="121"/>
    <cellStyle name="40 % - Accent5 2 2" xfId="235"/>
    <cellStyle name="40 % - Accent5 3" xfId="177"/>
    <cellStyle name="40 % - Accent6" xfId="41" builtinId="51" customBuiltin="1"/>
    <cellStyle name="40 % - Accent6 2" xfId="117"/>
    <cellStyle name="40 % - Accent6 2 2" xfId="233"/>
    <cellStyle name="40 % - Accent6 3" xfId="179"/>
    <cellStyle name="60 % - Accent1" xfId="22" builtinId="32" customBuiltin="1"/>
    <cellStyle name="60 % - Accent1 2" xfId="136"/>
    <cellStyle name="60 % - Accent2" xfId="26" builtinId="36" customBuiltin="1"/>
    <cellStyle name="60 % - Accent2 2" xfId="132"/>
    <cellStyle name="60 % - Accent3" xfId="30" builtinId="40" customBuiltin="1"/>
    <cellStyle name="60 % - Accent3 2" xfId="128"/>
    <cellStyle name="60 % - Accent4" xfId="34" builtinId="44" customBuiltin="1"/>
    <cellStyle name="60 % - Accent4 2" xfId="124"/>
    <cellStyle name="60 % - Accent5" xfId="38" builtinId="48" customBuiltin="1"/>
    <cellStyle name="60 % - Accent5 2" xfId="120"/>
    <cellStyle name="60 % - Accent6" xfId="42" builtinId="52" customBuiltin="1"/>
    <cellStyle name="60 % - Accent6 2" xfId="116"/>
    <cellStyle name="Accent1" xfId="19" builtinId="29" customBuiltin="1"/>
    <cellStyle name="Accent1 2" xfId="139"/>
    <cellStyle name="Accent2" xfId="23" builtinId="33" customBuiltin="1"/>
    <cellStyle name="Accent2 2" xfId="135"/>
    <cellStyle name="Accent3" xfId="27" builtinId="37" customBuiltin="1"/>
    <cellStyle name="Accent3 2" xfId="131"/>
    <cellStyle name="Accent4" xfId="31" builtinId="41" customBuiltin="1"/>
    <cellStyle name="Accent4 2" xfId="127"/>
    <cellStyle name="Accent5" xfId="35" builtinId="45" customBuiltin="1"/>
    <cellStyle name="Accent5 2" xfId="123"/>
    <cellStyle name="Accent6" xfId="39" builtinId="49" customBuiltin="1"/>
    <cellStyle name="Accent6 2" xfId="119"/>
    <cellStyle name="Avertissement" xfId="15" builtinId="11" customBuiltin="1"/>
    <cellStyle name="Avertissement 2" xfId="141"/>
    <cellStyle name="Calcul" xfId="12" builtinId="22" customBuiltin="1"/>
    <cellStyle name="Cellule liée" xfId="13" builtinId="24" customBuiltin="1"/>
    <cellStyle name="Commentaire 2" xfId="106"/>
    <cellStyle name="Commentaire 2 2" xfId="226"/>
    <cellStyle name="Commentaire 3" xfId="167"/>
    <cellStyle name="Entrée" xfId="10" builtinId="20" customBuiltin="1"/>
    <cellStyle name="Excel Built-in Normal" xfId="61"/>
    <cellStyle name="Insatisfaisant" xfId="8" builtinId="27" customBuiltin="1"/>
    <cellStyle name="Insatisfaisant 2" xfId="143"/>
    <cellStyle name="Neutre" xfId="9" builtinId="28" customBuiltin="1"/>
    <cellStyle name="Neutre 2" xfId="142"/>
    <cellStyle name="Normal" xfId="0" builtinId="0"/>
    <cellStyle name="Normal 10" xfId="102"/>
    <cellStyle name="Normal 10 2" xfId="222"/>
    <cellStyle name="Normal 11" xfId="161"/>
    <cellStyle name="Normal 11 2" xfId="251"/>
    <cellStyle name="Normal 12" xfId="163"/>
    <cellStyle name="Normal 2" xfId="1"/>
    <cellStyle name="Normal 2 2" xfId="64"/>
    <cellStyle name="Normal 2 2 2" xfId="65"/>
    <cellStyle name="Normal 3" xfId="43"/>
    <cellStyle name="Normal 3 2" xfId="48"/>
    <cellStyle name="Normal 3 2 2" xfId="51"/>
    <cellStyle name="Normal 3 2 2 2" xfId="60"/>
    <cellStyle name="Normal 3 2 2 2 2" xfId="85"/>
    <cellStyle name="Normal 3 2 2 2 2 2" xfId="205"/>
    <cellStyle name="Normal 3 2 2 2 3" xfId="101"/>
    <cellStyle name="Normal 3 2 2 2 3 2" xfId="221"/>
    <cellStyle name="Normal 3 2 2 2 4" xfId="190"/>
    <cellStyle name="Normal 3 2 2 3" xfId="77"/>
    <cellStyle name="Normal 3 2 2 3 2" xfId="199"/>
    <cellStyle name="Normal 3 2 2 4" xfId="93"/>
    <cellStyle name="Normal 3 2 2 4 2" xfId="213"/>
    <cellStyle name="Normal 3 2 2 5" xfId="112"/>
    <cellStyle name="Normal 3 2 2 5 2" xfId="231"/>
    <cellStyle name="Normal 3 2 2 6" xfId="182"/>
    <cellStyle name="Normal 3 2 3" xfId="56"/>
    <cellStyle name="Normal 3 2 3 2" xfId="63"/>
    <cellStyle name="Normal 3 2 3 2 2" xfId="81"/>
    <cellStyle name="Normal 3 2 3 2 3" xfId="160"/>
    <cellStyle name="Normal 3 2 3 2 4" xfId="191"/>
    <cellStyle name="Normal 3 2 3 3" xfId="97"/>
    <cellStyle name="Normal 3 2 3 3 2" xfId="217"/>
    <cellStyle name="Normal 3 2 3 4" xfId="113"/>
    <cellStyle name="Normal 3 2 3 5" xfId="158"/>
    <cellStyle name="Normal 3 2 3 5 2" xfId="249"/>
    <cellStyle name="Normal 3 2 3 6" xfId="186"/>
    <cellStyle name="Normal 3 2 4" xfId="73"/>
    <cellStyle name="Normal 3 2 4 2" xfId="195"/>
    <cellStyle name="Normal 3 2 5" xfId="89"/>
    <cellStyle name="Normal 3 2 5 2" xfId="209"/>
    <cellStyle name="Normal 3 2 6" xfId="105"/>
    <cellStyle name="Normal 3 2 6 2" xfId="225"/>
    <cellStyle name="Normal 3 2 7" xfId="166"/>
    <cellStyle name="Normal 3 3" xfId="46"/>
    <cellStyle name="Normal 3 3 2" xfId="58"/>
    <cellStyle name="Normal 3 3 2 2" xfId="83"/>
    <cellStyle name="Normal 3 3 2 2 2" xfId="203"/>
    <cellStyle name="Normal 3 3 2 3" xfId="99"/>
    <cellStyle name="Normal 3 3 2 3 2" xfId="219"/>
    <cellStyle name="Normal 3 3 2 4" xfId="188"/>
    <cellStyle name="Normal 3 3 3" xfId="75"/>
    <cellStyle name="Normal 3 3 3 2" xfId="197"/>
    <cellStyle name="Normal 3 3 4" xfId="91"/>
    <cellStyle name="Normal 3 3 4 2" xfId="211"/>
    <cellStyle name="Normal 3 3 5" xfId="110"/>
    <cellStyle name="Normal 3 3 5 2" xfId="229"/>
    <cellStyle name="Normal 3 3 6" xfId="164"/>
    <cellStyle name="Normal 3 4" xfId="52"/>
    <cellStyle name="Normal 3 4 2" xfId="78"/>
    <cellStyle name="Normal 3 4 2 2" xfId="200"/>
    <cellStyle name="Normal 3 4 3" xfId="95"/>
    <cellStyle name="Normal 3 4 3 2" xfId="215"/>
    <cellStyle name="Normal 3 4 4" xfId="108"/>
    <cellStyle name="Normal 3 4 4 2" xfId="227"/>
    <cellStyle name="Normal 3 4 5" xfId="183"/>
    <cellStyle name="Normal 3 5" xfId="53"/>
    <cellStyle name="Normal 3 5 2" xfId="62"/>
    <cellStyle name="Normal 3 5 3" xfId="156"/>
    <cellStyle name="Normal 3 6" xfId="71"/>
    <cellStyle name="Normal 3 6 2" xfId="107"/>
    <cellStyle name="Normal 3 6 3" xfId="155"/>
    <cellStyle name="Normal 3 6 3 2" xfId="247"/>
    <cellStyle name="Normal 3 6 4" xfId="193"/>
    <cellStyle name="Normal 3 7" xfId="87"/>
    <cellStyle name="Normal 3 7 2" xfId="207"/>
    <cellStyle name="Normal 3 8" xfId="103"/>
    <cellStyle name="Normal 3 8 2" xfId="223"/>
    <cellStyle name="Normal 3 9" xfId="153"/>
    <cellStyle name="Normal 4" xfId="44"/>
    <cellStyle name="Normal 4 2" xfId="45"/>
    <cellStyle name="Normal 5" xfId="47"/>
    <cellStyle name="Normal 5 2" xfId="50"/>
    <cellStyle name="Normal 5 2 2" xfId="59"/>
    <cellStyle name="Normal 5 2 2 2" xfId="84"/>
    <cellStyle name="Normal 5 2 2 2 2" xfId="204"/>
    <cellStyle name="Normal 5 2 2 3" xfId="100"/>
    <cellStyle name="Normal 5 2 2 3 2" xfId="220"/>
    <cellStyle name="Normal 5 2 2 4" xfId="189"/>
    <cellStyle name="Normal 5 2 3" xfId="76"/>
    <cellStyle name="Normal 5 2 3 2" xfId="198"/>
    <cellStyle name="Normal 5 2 4" xfId="92"/>
    <cellStyle name="Normal 5 2 4 2" xfId="212"/>
    <cellStyle name="Normal 5 2 5" xfId="111"/>
    <cellStyle name="Normal 5 2 5 2" xfId="230"/>
    <cellStyle name="Normal 5 2 6" xfId="181"/>
    <cellStyle name="Normal 5 3" xfId="55"/>
    <cellStyle name="Normal 5 3 2" xfId="80"/>
    <cellStyle name="Normal 5 3 2 2" xfId="201"/>
    <cellStyle name="Normal 5 3 3" xfId="96"/>
    <cellStyle name="Normal 5 3 3 2" xfId="216"/>
    <cellStyle name="Normal 5 3 4" xfId="185"/>
    <cellStyle name="Normal 5 4" xfId="72"/>
    <cellStyle name="Normal 5 4 2" xfId="194"/>
    <cellStyle name="Normal 5 5" xfId="88"/>
    <cellStyle name="Normal 5 5 2" xfId="208"/>
    <cellStyle name="Normal 5 6" xfId="104"/>
    <cellStyle name="Normal 5 6 2" xfId="224"/>
    <cellStyle name="Normal 5 7" xfId="165"/>
    <cellStyle name="Normal 6" xfId="49"/>
    <cellStyle name="Normal 6 2" xfId="57"/>
    <cellStyle name="Normal 6 2 2" xfId="82"/>
    <cellStyle name="Normal 6 2 2 2" xfId="202"/>
    <cellStyle name="Normal 6 2 3" xfId="98"/>
    <cellStyle name="Normal 6 2 3 2" xfId="218"/>
    <cellStyle name="Normal 6 2 4" xfId="150"/>
    <cellStyle name="Normal 6 2 5" xfId="157"/>
    <cellStyle name="Normal 6 2 5 2" xfId="248"/>
    <cellStyle name="Normal 6 2 6" xfId="187"/>
    <cellStyle name="Normal 6 3" xfId="74"/>
    <cellStyle name="Normal 6 3 2" xfId="115"/>
    <cellStyle name="Normal 6 3 2 2" xfId="232"/>
    <cellStyle name="Normal 6 3 3" xfId="148"/>
    <cellStyle name="Normal 6 3 4" xfId="196"/>
    <cellStyle name="Normal 6 4" xfId="90"/>
    <cellStyle name="Normal 6 4 2" xfId="210"/>
    <cellStyle name="Normal 6 5" xfId="109"/>
    <cellStyle name="Normal 6 5 2" xfId="228"/>
    <cellStyle name="Normal 6 6" xfId="152"/>
    <cellStyle name="Normal 6 7" xfId="180"/>
    <cellStyle name="Normal 7" xfId="54"/>
    <cellStyle name="Normal 7 2" xfId="69"/>
    <cellStyle name="Normal 7 2 2" xfId="114"/>
    <cellStyle name="Normal 7 2 3" xfId="149"/>
    <cellStyle name="Normal 7 2 4" xfId="154"/>
    <cellStyle name="Normal 7 2 4 2" xfId="246"/>
    <cellStyle name="Normal 7 2 5" xfId="79"/>
    <cellStyle name="Normal 7 3" xfId="94"/>
    <cellStyle name="Normal 7 3 2" xfId="214"/>
    <cellStyle name="Normal 7 4" xfId="151"/>
    <cellStyle name="Normal 7 5" xfId="159"/>
    <cellStyle name="Normal 7 5 2" xfId="250"/>
    <cellStyle name="Normal 7 6" xfId="184"/>
    <cellStyle name="Normal 8" xfId="70"/>
    <cellStyle name="Normal 8 2" xfId="192"/>
    <cellStyle name="Normal 9" xfId="86"/>
    <cellStyle name="Normal 9 2" xfId="206"/>
    <cellStyle name="Note" xfId="16" builtinId="10" customBuiltin="1"/>
    <cellStyle name="Pourcentage 2" xfId="66"/>
    <cellStyle name="Pourcentage 3" xfId="67"/>
    <cellStyle name="Pourcentage 4" xfId="147"/>
    <cellStyle name="Pourcentage 4 2" xfId="245"/>
    <cellStyle name="Pourcentage 5" xfId="162"/>
    <cellStyle name="Satisfaisant" xfId="7" builtinId="26" customBuiltin="1"/>
    <cellStyle name="Satisfaisant 2" xfId="144"/>
    <cellStyle name="Sortie" xfId="11" builtinId="21" customBuiltin="1"/>
    <cellStyle name="TableStyleLight1" xfId="68"/>
    <cellStyle name="Texte explicatif" xfId="17" builtinId="53" customBuiltin="1"/>
    <cellStyle name="Texte explicatif 2" xfId="140"/>
    <cellStyle name="Titre" xfId="2" builtinId="15" customBuiltin="1"/>
    <cellStyle name="Titre 2" xfId="146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itre 4 2" xfId="145"/>
    <cellStyle name="Total" xfId="18" builtinId="25" customBuiltin="1"/>
    <cellStyle name="Vérification" xfId="14" builtinId="23" customBuiltin="1"/>
  </cellStyles>
  <dxfs count="0"/>
  <tableStyles count="4" defaultTableStyle="TableStyleMedium2" defaultPivotStyle="PivotStyleLight16">
    <tableStyle name="Style de tableau 1" pivot="0" count="0"/>
    <tableStyle name="Style de tableau croisé dynamique 1" table="0" count="0"/>
    <tableStyle name="Style de tableau croisé dynamique 2" table="0" count="0"/>
    <tableStyle name="Style de tableau croisé dynamique 3" table="0" count="0"/>
  </tableStyles>
  <colors>
    <mruColors>
      <color rgb="FFCCCCFF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tion%20de%20la%20formation%20intiale\Contrat%202018-2022-%20retour%20composantes\Licence%20professionnelle\Droit,%20Economie,%20Gestion\IUT%2018\Intervention%20sociale\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2" sqref="B12"/>
    </sheetView>
  </sheetViews>
  <sheetFormatPr baseColWidth="10" defaultRowHeight="15" x14ac:dyDescent="0.25"/>
  <cols>
    <col min="1" max="1" width="50.7109375" customWidth="1"/>
    <col min="2" max="2" width="46.85546875" style="202" customWidth="1"/>
    <col min="3" max="3" width="11" style="202" customWidth="1"/>
    <col min="4" max="4" width="33.140625" style="202" bestFit="1" customWidth="1"/>
  </cols>
  <sheetData>
    <row r="1" spans="1:4" ht="30.75" customHeight="1" x14ac:dyDescent="0.25">
      <c r="A1" s="109" t="s">
        <v>84</v>
      </c>
      <c r="B1" s="201" t="s">
        <v>96</v>
      </c>
      <c r="C1" s="201" t="s">
        <v>85</v>
      </c>
      <c r="D1" s="201" t="s">
        <v>97</v>
      </c>
    </row>
    <row r="2" spans="1:4" ht="30" x14ac:dyDescent="0.25">
      <c r="A2" s="110" t="s">
        <v>86</v>
      </c>
      <c r="B2" s="206">
        <v>44084</v>
      </c>
    </row>
    <row r="3" spans="1:4" x14ac:dyDescent="0.25">
      <c r="A3" s="111"/>
    </row>
    <row r="4" spans="1:4" x14ac:dyDescent="0.25">
      <c r="A4" s="109" t="s">
        <v>87</v>
      </c>
      <c r="B4" s="203">
        <v>44102</v>
      </c>
    </row>
    <row r="5" spans="1:4" x14ac:dyDescent="0.25">
      <c r="A5" s="112"/>
    </row>
    <row r="6" spans="1:4" x14ac:dyDescent="0.25">
      <c r="A6" s="109" t="s">
        <v>88</v>
      </c>
      <c r="B6" s="200" t="s">
        <v>127</v>
      </c>
    </row>
    <row r="7" spans="1:4" x14ac:dyDescent="0.25">
      <c r="A7" s="109" t="s">
        <v>89</v>
      </c>
      <c r="B7" s="200" t="s">
        <v>128</v>
      </c>
    </row>
    <row r="8" spans="1:4" x14ac:dyDescent="0.25">
      <c r="A8" s="113"/>
      <c r="B8" s="204"/>
    </row>
    <row r="9" spans="1:4" x14ac:dyDescent="0.25">
      <c r="A9" s="111" t="s">
        <v>90</v>
      </c>
    </row>
    <row r="10" spans="1:4" ht="30" x14ac:dyDescent="0.25">
      <c r="A10" s="114" t="s">
        <v>91</v>
      </c>
    </row>
    <row r="12" spans="1:4" ht="180" x14ac:dyDescent="0.25">
      <c r="A12" s="115" t="s">
        <v>92</v>
      </c>
      <c r="B12" s="205"/>
    </row>
    <row r="13" spans="1:4" ht="60" x14ac:dyDescent="0.25">
      <c r="A13" s="116" t="s">
        <v>93</v>
      </c>
    </row>
    <row r="14" spans="1:4" ht="60" x14ac:dyDescent="0.25">
      <c r="A14" s="117" t="s">
        <v>94</v>
      </c>
    </row>
    <row r="15" spans="1:4" x14ac:dyDescent="0.25">
      <c r="A15" s="118"/>
    </row>
    <row r="16" spans="1:4" ht="60" x14ac:dyDescent="0.25">
      <c r="A16" s="118" t="s">
        <v>95</v>
      </c>
    </row>
    <row r="17" spans="1:1" x14ac:dyDescent="0.25">
      <c r="A17" s="118"/>
    </row>
    <row r="18" spans="1:1" x14ac:dyDescent="0.25">
      <c r="A18" s="118"/>
    </row>
    <row r="19" spans="1:1" x14ac:dyDescent="0.25">
      <c r="A19" s="118"/>
    </row>
    <row r="20" spans="1:1" x14ac:dyDescent="0.25">
      <c r="A20" s="118"/>
    </row>
    <row r="21" spans="1:1" x14ac:dyDescent="0.25">
      <c r="A21" s="118"/>
    </row>
    <row r="22" spans="1:1" x14ac:dyDescent="0.25">
      <c r="A22" s="118"/>
    </row>
    <row r="24" spans="1:1" x14ac:dyDescent="0.25">
      <c r="A24" s="1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65"/>
  <sheetViews>
    <sheetView tabSelected="1" zoomScale="75" zoomScaleNormal="75" workbookViewId="0">
      <selection activeCell="O18" sqref="O18"/>
    </sheetView>
  </sheetViews>
  <sheetFormatPr baseColWidth="10" defaultColWidth="11.5703125" defaultRowHeight="15" x14ac:dyDescent="0.25"/>
  <cols>
    <col min="1" max="1" width="11.5703125" style="147" customWidth="1"/>
    <col min="2" max="2" width="67.42578125" style="142" customWidth="1"/>
    <col min="3" max="3" width="10.85546875" style="142" bestFit="1" customWidth="1"/>
    <col min="4" max="4" width="12.140625" style="142" bestFit="1" customWidth="1"/>
    <col min="5" max="5" width="19.7109375" style="142" bestFit="1" customWidth="1"/>
    <col min="6" max="6" width="6.5703125" style="142" bestFit="1" customWidth="1"/>
    <col min="7" max="7" width="4.7109375" style="142" bestFit="1" customWidth="1"/>
    <col min="8" max="8" width="4.5703125" style="142" bestFit="1" customWidth="1"/>
    <col min="9" max="14" width="12.140625" style="142" customWidth="1"/>
    <col min="15" max="16" width="35.28515625" style="142" customWidth="1"/>
    <col min="17" max="24" width="8.7109375" style="142" customWidth="1"/>
    <col min="25" max="26" width="35.28515625" style="142" customWidth="1"/>
    <col min="27" max="27" width="10.42578125" style="142" customWidth="1"/>
    <col min="28" max="34" width="8.7109375" style="142" customWidth="1"/>
    <col min="35" max="217" width="11.5703125" style="142" customWidth="1"/>
    <col min="218" max="16384" width="11.5703125" style="132"/>
  </cols>
  <sheetData>
    <row r="1" spans="1:221" ht="99.75" customHeight="1" x14ac:dyDescent="0.25">
      <c r="A1" s="279" t="s">
        <v>0</v>
      </c>
      <c r="B1" s="279" t="s">
        <v>1</v>
      </c>
      <c r="C1" s="279" t="s">
        <v>122</v>
      </c>
      <c r="D1" s="279" t="s">
        <v>111</v>
      </c>
      <c r="E1" s="279" t="s">
        <v>112</v>
      </c>
      <c r="F1" s="279" t="s">
        <v>113</v>
      </c>
      <c r="G1" s="279" t="s">
        <v>2</v>
      </c>
      <c r="H1" s="281" t="s">
        <v>3</v>
      </c>
      <c r="I1" s="296" t="s">
        <v>226</v>
      </c>
      <c r="J1" s="297"/>
      <c r="K1" s="297"/>
      <c r="L1" s="297"/>
      <c r="M1" s="297"/>
      <c r="N1" s="298"/>
      <c r="O1" s="333" t="s">
        <v>227</v>
      </c>
      <c r="P1" s="334"/>
      <c r="Q1" s="283" t="s">
        <v>114</v>
      </c>
      <c r="R1" s="283"/>
      <c r="S1" s="283"/>
      <c r="T1" s="283"/>
      <c r="U1" s="283"/>
      <c r="V1" s="283"/>
      <c r="W1" s="283"/>
      <c r="X1" s="283"/>
      <c r="Y1" s="292" t="s">
        <v>228</v>
      </c>
      <c r="Z1" s="293"/>
      <c r="AA1" s="283" t="s">
        <v>115</v>
      </c>
      <c r="AB1" s="283"/>
      <c r="AC1" s="283"/>
      <c r="AD1" s="283"/>
      <c r="AE1" s="283"/>
      <c r="AF1" s="283"/>
      <c r="AG1" s="283"/>
      <c r="AH1" s="284"/>
      <c r="HJ1" s="142"/>
      <c r="HK1" s="142"/>
      <c r="HL1" s="142"/>
      <c r="HM1" s="142"/>
    </row>
    <row r="2" spans="1:221" ht="51" customHeight="1" x14ac:dyDescent="0.25">
      <c r="A2" s="280"/>
      <c r="B2" s="280"/>
      <c r="C2" s="280"/>
      <c r="D2" s="280"/>
      <c r="E2" s="280"/>
      <c r="F2" s="280"/>
      <c r="G2" s="280"/>
      <c r="H2" s="282"/>
      <c r="I2" s="289" t="s">
        <v>10</v>
      </c>
      <c r="J2" s="290"/>
      <c r="K2" s="290" t="s">
        <v>11</v>
      </c>
      <c r="L2" s="290"/>
      <c r="M2" s="290" t="s">
        <v>12</v>
      </c>
      <c r="N2" s="291"/>
      <c r="O2" s="335"/>
      <c r="P2" s="336"/>
      <c r="Q2" s="285" t="s">
        <v>116</v>
      </c>
      <c r="R2" s="286"/>
      <c r="S2" s="286"/>
      <c r="T2" s="286"/>
      <c r="U2" s="287" t="s">
        <v>117</v>
      </c>
      <c r="V2" s="287"/>
      <c r="W2" s="287"/>
      <c r="X2" s="288"/>
      <c r="Y2" s="294"/>
      <c r="Z2" s="295"/>
      <c r="AA2" s="285" t="s">
        <v>116</v>
      </c>
      <c r="AB2" s="286"/>
      <c r="AC2" s="286"/>
      <c r="AD2" s="286"/>
      <c r="AE2" s="287" t="s">
        <v>117</v>
      </c>
      <c r="AF2" s="287"/>
      <c r="AG2" s="287"/>
      <c r="AH2" s="287"/>
      <c r="HJ2" s="142"/>
      <c r="HK2" s="142"/>
      <c r="HL2" s="142"/>
      <c r="HM2" s="142"/>
    </row>
    <row r="3" spans="1:221" ht="34.5" customHeight="1" x14ac:dyDescent="0.25">
      <c r="A3" s="280"/>
      <c r="B3" s="280"/>
      <c r="C3" s="280"/>
      <c r="D3" s="280"/>
      <c r="E3" s="280"/>
      <c r="F3" s="280"/>
      <c r="G3" s="280"/>
      <c r="H3" s="282"/>
      <c r="I3" s="239" t="s">
        <v>232</v>
      </c>
      <c r="J3" s="240" t="s">
        <v>233</v>
      </c>
      <c r="K3" s="239" t="s">
        <v>232</v>
      </c>
      <c r="L3" s="240" t="s">
        <v>233</v>
      </c>
      <c r="M3" s="239" t="s">
        <v>232</v>
      </c>
      <c r="N3" s="240" t="s">
        <v>233</v>
      </c>
      <c r="O3" s="337" t="s">
        <v>116</v>
      </c>
      <c r="P3" s="338" t="s">
        <v>117</v>
      </c>
      <c r="Q3" s="211" t="s">
        <v>118</v>
      </c>
      <c r="R3" s="161" t="s">
        <v>98</v>
      </c>
      <c r="S3" s="161" t="s">
        <v>119</v>
      </c>
      <c r="T3" s="161" t="s">
        <v>120</v>
      </c>
      <c r="U3" s="191" t="s">
        <v>121</v>
      </c>
      <c r="V3" s="119" t="s">
        <v>98</v>
      </c>
      <c r="W3" s="119" t="s">
        <v>119</v>
      </c>
      <c r="X3" s="251" t="s">
        <v>120</v>
      </c>
      <c r="Y3" s="207" t="s">
        <v>116</v>
      </c>
      <c r="Z3" s="208" t="s">
        <v>117</v>
      </c>
      <c r="AA3" s="211" t="s">
        <v>118</v>
      </c>
      <c r="AB3" s="161" t="s">
        <v>98</v>
      </c>
      <c r="AC3" s="161" t="s">
        <v>119</v>
      </c>
      <c r="AD3" s="161" t="s">
        <v>120</v>
      </c>
      <c r="AE3" s="191" t="s">
        <v>121</v>
      </c>
      <c r="AF3" s="119" t="s">
        <v>98</v>
      </c>
      <c r="AG3" s="119" t="s">
        <v>119</v>
      </c>
      <c r="AH3" s="119" t="s">
        <v>120</v>
      </c>
      <c r="HJ3" s="142"/>
      <c r="HK3" s="142"/>
      <c r="HL3" s="142"/>
      <c r="HM3" s="142"/>
    </row>
    <row r="4" spans="1:221" ht="34.5" customHeight="1" x14ac:dyDescent="0.25">
      <c r="A4" s="159" t="s">
        <v>177</v>
      </c>
      <c r="B4" s="159" t="s">
        <v>176</v>
      </c>
      <c r="C4" s="159"/>
      <c r="D4" s="159"/>
      <c r="E4" s="159"/>
      <c r="F4" s="159"/>
      <c r="G4" s="159"/>
      <c r="H4" s="209"/>
      <c r="I4" s="218"/>
      <c r="J4" s="241"/>
      <c r="K4" s="241"/>
      <c r="L4" s="241"/>
      <c r="M4" s="241"/>
      <c r="N4" s="219"/>
      <c r="O4" s="339"/>
      <c r="P4" s="340"/>
      <c r="Q4" s="212"/>
      <c r="R4" s="160"/>
      <c r="S4" s="160"/>
      <c r="T4" s="160"/>
      <c r="U4" s="160"/>
      <c r="V4" s="160"/>
      <c r="W4" s="160"/>
      <c r="X4" s="252"/>
      <c r="Y4" s="257"/>
      <c r="Z4" s="258"/>
      <c r="AA4" s="212"/>
      <c r="AB4" s="160"/>
      <c r="AC4" s="160"/>
      <c r="AD4" s="160"/>
      <c r="AE4" s="160"/>
      <c r="AF4" s="160"/>
      <c r="AG4" s="160"/>
      <c r="AH4" s="160"/>
      <c r="HJ4" s="142"/>
      <c r="HK4" s="142"/>
      <c r="HL4" s="142"/>
      <c r="HM4" s="142"/>
    </row>
    <row r="5" spans="1:221" ht="23.25" customHeight="1" x14ac:dyDescent="0.25">
      <c r="A5" s="165" t="s">
        <v>234</v>
      </c>
      <c r="B5" s="167" t="s">
        <v>224</v>
      </c>
      <c r="C5" s="186"/>
      <c r="D5" s="186" t="s">
        <v>223</v>
      </c>
      <c r="E5" s="177"/>
      <c r="F5" s="177"/>
      <c r="G5" s="168"/>
      <c r="H5" s="233"/>
      <c r="I5" s="242"/>
      <c r="J5" s="166"/>
      <c r="K5" s="166"/>
      <c r="L5" s="166"/>
      <c r="M5" s="166"/>
      <c r="N5" s="243"/>
      <c r="O5" s="220"/>
      <c r="P5" s="221"/>
      <c r="Q5" s="213"/>
      <c r="R5" s="185"/>
      <c r="S5" s="185"/>
      <c r="T5" s="185"/>
      <c r="U5" s="185"/>
      <c r="V5" s="185"/>
      <c r="W5" s="185"/>
      <c r="X5" s="253"/>
      <c r="Y5" s="259"/>
      <c r="Z5" s="260"/>
      <c r="AA5" s="213"/>
      <c r="AB5" s="185"/>
      <c r="AC5" s="185"/>
      <c r="AD5" s="185"/>
      <c r="AE5" s="185"/>
      <c r="AF5" s="185"/>
      <c r="AG5" s="185"/>
      <c r="AH5" s="185"/>
    </row>
    <row r="6" spans="1:221" ht="23.25" customHeight="1" x14ac:dyDescent="0.25">
      <c r="A6" s="145" t="s">
        <v>146</v>
      </c>
      <c r="B6" s="134" t="s">
        <v>58</v>
      </c>
      <c r="C6" s="136"/>
      <c r="D6" s="124" t="s">
        <v>179</v>
      </c>
      <c r="E6" s="136"/>
      <c r="F6" s="136"/>
      <c r="G6" s="146" t="s">
        <v>64</v>
      </c>
      <c r="H6" s="234" t="s">
        <v>64</v>
      </c>
      <c r="I6" s="223"/>
      <c r="J6" s="125"/>
      <c r="K6" s="125">
        <v>82</v>
      </c>
      <c r="L6" s="125"/>
      <c r="M6" s="125"/>
      <c r="N6" s="224"/>
      <c r="O6" s="222" t="s">
        <v>229</v>
      </c>
      <c r="P6" s="353" t="s">
        <v>229</v>
      </c>
      <c r="Q6" s="214">
        <v>100</v>
      </c>
      <c r="R6" s="161" t="s">
        <v>101</v>
      </c>
      <c r="S6" s="161" t="s">
        <v>108</v>
      </c>
      <c r="T6" s="161"/>
      <c r="U6" s="119">
        <v>100</v>
      </c>
      <c r="V6" s="119" t="s">
        <v>101</v>
      </c>
      <c r="W6" s="119" t="s">
        <v>108</v>
      </c>
      <c r="X6" s="251" t="s">
        <v>126</v>
      </c>
      <c r="Y6" s="222" t="s">
        <v>230</v>
      </c>
      <c r="Z6" s="222" t="s">
        <v>230</v>
      </c>
      <c r="AA6" s="214">
        <v>100</v>
      </c>
      <c r="AB6" s="161" t="s">
        <v>104</v>
      </c>
      <c r="AC6" s="161" t="s">
        <v>105</v>
      </c>
      <c r="AD6" s="161" t="s">
        <v>124</v>
      </c>
      <c r="AE6" s="119">
        <v>100</v>
      </c>
      <c r="AF6" s="119" t="s">
        <v>104</v>
      </c>
      <c r="AG6" s="119" t="s">
        <v>105</v>
      </c>
      <c r="AH6" s="119" t="s">
        <v>124</v>
      </c>
    </row>
    <row r="7" spans="1:221" ht="23.25" customHeight="1" x14ac:dyDescent="0.25">
      <c r="A7" s="156" t="s">
        <v>153</v>
      </c>
      <c r="B7" s="149" t="s">
        <v>59</v>
      </c>
      <c r="C7" s="196" t="s">
        <v>174</v>
      </c>
      <c r="D7" s="148" t="s">
        <v>180</v>
      </c>
      <c r="E7" s="140"/>
      <c r="F7" s="140"/>
      <c r="G7" s="130"/>
      <c r="H7" s="235"/>
      <c r="I7" s="244"/>
      <c r="J7" s="131"/>
      <c r="K7" s="131">
        <v>3</v>
      </c>
      <c r="L7" s="131"/>
      <c r="M7" s="131"/>
      <c r="N7" s="245"/>
      <c r="O7" s="349"/>
      <c r="P7" s="350"/>
      <c r="Q7" s="214"/>
      <c r="R7" s="161"/>
      <c r="S7" s="161"/>
      <c r="T7" s="161"/>
      <c r="U7" s="119"/>
      <c r="V7" s="119"/>
      <c r="W7" s="119"/>
      <c r="X7" s="251"/>
      <c r="Y7" s="261"/>
      <c r="Z7" s="262"/>
      <c r="AA7" s="214"/>
      <c r="AB7" s="161"/>
      <c r="AC7" s="161"/>
      <c r="AD7" s="161"/>
      <c r="AE7" s="119"/>
      <c r="AF7" s="119"/>
      <c r="AG7" s="119"/>
      <c r="AH7" s="119"/>
    </row>
    <row r="8" spans="1:221" ht="23.25" customHeight="1" x14ac:dyDescent="0.25">
      <c r="A8" s="156" t="s">
        <v>154</v>
      </c>
      <c r="B8" s="135" t="s">
        <v>60</v>
      </c>
      <c r="C8" s="140"/>
      <c r="D8" s="148" t="s">
        <v>180</v>
      </c>
      <c r="E8" s="140"/>
      <c r="F8" s="140"/>
      <c r="G8" s="153"/>
      <c r="H8" s="236"/>
      <c r="I8" s="244"/>
      <c r="J8" s="131"/>
      <c r="K8" s="131">
        <v>7.5</v>
      </c>
      <c r="L8" s="131"/>
      <c r="M8" s="131"/>
      <c r="N8" s="245"/>
      <c r="O8" s="349"/>
      <c r="P8" s="350"/>
      <c r="Q8" s="214"/>
      <c r="R8" s="161"/>
      <c r="S8" s="161"/>
      <c r="T8" s="161"/>
      <c r="U8" s="119"/>
      <c r="V8" s="119"/>
      <c r="W8" s="119"/>
      <c r="X8" s="251"/>
      <c r="Y8" s="261"/>
      <c r="Z8" s="262"/>
      <c r="AA8" s="214"/>
      <c r="AB8" s="161"/>
      <c r="AC8" s="161"/>
      <c r="AD8" s="161"/>
      <c r="AE8" s="119"/>
      <c r="AF8" s="119"/>
      <c r="AG8" s="119"/>
      <c r="AH8" s="119"/>
    </row>
    <row r="9" spans="1:221" ht="23.25" customHeight="1" x14ac:dyDescent="0.25">
      <c r="A9" s="145" t="s">
        <v>157</v>
      </c>
      <c r="B9" s="126" t="s">
        <v>82</v>
      </c>
      <c r="C9" s="129" t="s">
        <v>173</v>
      </c>
      <c r="D9" s="124" t="s">
        <v>181</v>
      </c>
      <c r="E9" s="129"/>
      <c r="F9" s="129"/>
      <c r="G9" s="146" t="s">
        <v>83</v>
      </c>
      <c r="H9" s="234" t="s">
        <v>83</v>
      </c>
      <c r="I9" s="223"/>
      <c r="J9" s="125"/>
      <c r="K9" s="125">
        <v>2</v>
      </c>
      <c r="L9" s="125"/>
      <c r="M9" s="125"/>
      <c r="N9" s="224"/>
      <c r="O9" s="229" t="s">
        <v>231</v>
      </c>
      <c r="P9" s="230" t="s">
        <v>231</v>
      </c>
      <c r="Q9" s="215">
        <v>100</v>
      </c>
      <c r="R9" s="164" t="s">
        <v>104</v>
      </c>
      <c r="S9" s="164" t="s">
        <v>108</v>
      </c>
      <c r="T9" s="164"/>
      <c r="U9" s="123">
        <v>100</v>
      </c>
      <c r="V9" s="123" t="s">
        <v>104</v>
      </c>
      <c r="W9" s="123" t="s">
        <v>108</v>
      </c>
      <c r="X9" s="254"/>
      <c r="Y9" s="263"/>
      <c r="Z9" s="264"/>
      <c r="AA9" s="215"/>
      <c r="AB9" s="164"/>
      <c r="AC9" s="164"/>
      <c r="AD9" s="164"/>
      <c r="AE9" s="123"/>
      <c r="AF9" s="123"/>
      <c r="AG9" s="123"/>
      <c r="AH9" s="123"/>
    </row>
    <row r="10" spans="1:221" ht="23.25" customHeight="1" x14ac:dyDescent="0.25">
      <c r="A10" s="187"/>
      <c r="B10" s="188"/>
      <c r="C10" s="189"/>
      <c r="D10" s="184"/>
      <c r="E10" s="189"/>
      <c r="F10" s="189"/>
      <c r="G10" s="190"/>
      <c r="H10" s="234"/>
      <c r="I10" s="223"/>
      <c r="J10" s="125"/>
      <c r="K10" s="125"/>
      <c r="L10" s="125"/>
      <c r="M10" s="125"/>
      <c r="N10" s="224"/>
      <c r="O10" s="354"/>
      <c r="P10" s="355"/>
      <c r="Q10" s="215"/>
      <c r="R10" s="164"/>
      <c r="S10" s="164"/>
      <c r="T10" s="164"/>
      <c r="U10" s="123"/>
      <c r="V10" s="123"/>
      <c r="W10" s="123"/>
      <c r="X10" s="254"/>
      <c r="Y10" s="263"/>
      <c r="Z10" s="264"/>
      <c r="AA10" s="215"/>
      <c r="AB10" s="164"/>
      <c r="AC10" s="164"/>
      <c r="AD10" s="164"/>
      <c r="AE10" s="123"/>
      <c r="AF10" s="123"/>
      <c r="AG10" s="123"/>
      <c r="AH10" s="123"/>
    </row>
    <row r="11" spans="1:221" ht="33.75" customHeight="1" x14ac:dyDescent="0.25">
      <c r="A11" s="326" t="s">
        <v>235</v>
      </c>
      <c r="B11" s="181" t="s">
        <v>213</v>
      </c>
      <c r="C11" s="144" t="s">
        <v>170</v>
      </c>
      <c r="D11" s="144"/>
      <c r="E11" s="144"/>
      <c r="F11" s="144"/>
      <c r="G11" s="137">
        <f>+G12+G18+G22+G28+G34+G40+G6</f>
        <v>36</v>
      </c>
      <c r="H11" s="237">
        <f>+H12+H18+H22+H28+H34+H40+H6</f>
        <v>36</v>
      </c>
      <c r="I11" s="225"/>
      <c r="J11" s="151"/>
      <c r="K11" s="151"/>
      <c r="L11" s="151"/>
      <c r="M11" s="151"/>
      <c r="N11" s="226"/>
      <c r="O11" s="356"/>
      <c r="P11" s="357"/>
      <c r="Q11" s="216"/>
      <c r="R11" s="143"/>
      <c r="S11" s="143"/>
      <c r="T11" s="143"/>
      <c r="U11" s="143"/>
      <c r="V11" s="143"/>
      <c r="W11" s="143"/>
      <c r="X11" s="255"/>
      <c r="Y11" s="265"/>
      <c r="Z11" s="266"/>
      <c r="AA11" s="216"/>
      <c r="AB11" s="143"/>
      <c r="AC11" s="143"/>
      <c r="AD11" s="143"/>
      <c r="AE11" s="143"/>
      <c r="AF11" s="143"/>
      <c r="AG11" s="143"/>
      <c r="AH11" s="143"/>
    </row>
    <row r="12" spans="1:221" ht="23.25" customHeight="1" x14ac:dyDescent="0.25">
      <c r="A12" s="165" t="s">
        <v>236</v>
      </c>
      <c r="B12" s="167" t="s">
        <v>194</v>
      </c>
      <c r="C12" s="177" t="s">
        <v>141</v>
      </c>
      <c r="D12" s="124" t="s">
        <v>179</v>
      </c>
      <c r="E12" s="124"/>
      <c r="F12" s="124"/>
      <c r="G12" s="168" t="s">
        <v>64</v>
      </c>
      <c r="H12" s="233" t="s">
        <v>64</v>
      </c>
      <c r="I12" s="246">
        <v>21</v>
      </c>
      <c r="J12" s="197"/>
      <c r="K12" s="198">
        <v>34</v>
      </c>
      <c r="L12" s="198"/>
      <c r="M12" s="125"/>
      <c r="N12" s="224"/>
      <c r="O12" s="229" t="s">
        <v>229</v>
      </c>
      <c r="P12" s="230" t="s">
        <v>229</v>
      </c>
      <c r="Q12" s="214">
        <v>100</v>
      </c>
      <c r="R12" s="161" t="s">
        <v>101</v>
      </c>
      <c r="S12" s="161" t="s">
        <v>102</v>
      </c>
      <c r="T12" s="161"/>
      <c r="U12" s="119">
        <v>100</v>
      </c>
      <c r="V12" s="119" t="s">
        <v>104</v>
      </c>
      <c r="W12" s="119" t="s">
        <v>102</v>
      </c>
      <c r="X12" s="251" t="s">
        <v>178</v>
      </c>
      <c r="Y12" s="222" t="s">
        <v>230</v>
      </c>
      <c r="Z12" s="222" t="s">
        <v>230</v>
      </c>
      <c r="AA12" s="214">
        <v>100</v>
      </c>
      <c r="AB12" s="161" t="s">
        <v>104</v>
      </c>
      <c r="AC12" s="161" t="s">
        <v>102</v>
      </c>
      <c r="AD12" s="161" t="s">
        <v>178</v>
      </c>
      <c r="AE12" s="119">
        <v>100</v>
      </c>
      <c r="AF12" s="119" t="s">
        <v>104</v>
      </c>
      <c r="AG12" s="119" t="s">
        <v>102</v>
      </c>
      <c r="AH12" s="119" t="s">
        <v>178</v>
      </c>
    </row>
    <row r="13" spans="1:221" ht="23.25" customHeight="1" x14ac:dyDescent="0.25">
      <c r="A13" s="169" t="s">
        <v>129</v>
      </c>
      <c r="B13" s="170" t="s">
        <v>29</v>
      </c>
      <c r="C13" s="171"/>
      <c r="D13" s="171" t="s">
        <v>180</v>
      </c>
      <c r="E13" s="171"/>
      <c r="F13" s="171"/>
      <c r="G13" s="172"/>
      <c r="H13" s="238"/>
      <c r="I13" s="231"/>
      <c r="J13" s="173"/>
      <c r="K13" s="173"/>
      <c r="L13" s="173"/>
      <c r="M13" s="173"/>
      <c r="N13" s="232"/>
      <c r="O13" s="227"/>
      <c r="P13" s="228"/>
      <c r="Q13" s="217"/>
      <c r="R13" s="174"/>
      <c r="S13" s="174"/>
      <c r="T13" s="174"/>
      <c r="U13" s="174"/>
      <c r="V13" s="174"/>
      <c r="W13" s="174"/>
      <c r="X13" s="256"/>
      <c r="Y13" s="267"/>
      <c r="Z13" s="268"/>
      <c r="AA13" s="217"/>
      <c r="AB13" s="174"/>
      <c r="AC13" s="174"/>
      <c r="AD13" s="174"/>
      <c r="AE13" s="174"/>
      <c r="AF13" s="174"/>
      <c r="AG13" s="174"/>
      <c r="AH13" s="174"/>
    </row>
    <row r="14" spans="1:221" ht="23.25" customHeight="1" x14ac:dyDescent="0.25">
      <c r="A14" s="169" t="s">
        <v>130</v>
      </c>
      <c r="B14" s="170" t="s">
        <v>30</v>
      </c>
      <c r="C14" s="171"/>
      <c r="D14" s="171" t="s">
        <v>180</v>
      </c>
      <c r="E14" s="171"/>
      <c r="F14" s="171"/>
      <c r="G14" s="172"/>
      <c r="H14" s="238"/>
      <c r="I14" s="231"/>
      <c r="J14" s="173"/>
      <c r="K14" s="173"/>
      <c r="L14" s="173"/>
      <c r="M14" s="173"/>
      <c r="N14" s="232"/>
      <c r="O14" s="227"/>
      <c r="P14" s="228"/>
      <c r="Q14" s="217"/>
      <c r="R14" s="174"/>
      <c r="S14" s="174"/>
      <c r="T14" s="174"/>
      <c r="U14" s="174"/>
      <c r="V14" s="174"/>
      <c r="W14" s="174"/>
      <c r="X14" s="256"/>
      <c r="Y14" s="267"/>
      <c r="Z14" s="268"/>
      <c r="AA14" s="217"/>
      <c r="AB14" s="174"/>
      <c r="AC14" s="174"/>
      <c r="AD14" s="174"/>
      <c r="AE14" s="174"/>
      <c r="AF14" s="174"/>
      <c r="AG14" s="174"/>
      <c r="AH14" s="174"/>
    </row>
    <row r="15" spans="1:221" ht="23.25" customHeight="1" x14ac:dyDescent="0.25">
      <c r="A15" s="169" t="s">
        <v>131</v>
      </c>
      <c r="B15" s="170" t="s">
        <v>31</v>
      </c>
      <c r="C15" s="171"/>
      <c r="D15" s="171" t="s">
        <v>180</v>
      </c>
      <c r="E15" s="171"/>
      <c r="F15" s="171"/>
      <c r="G15" s="172"/>
      <c r="H15" s="238"/>
      <c r="I15" s="231"/>
      <c r="J15" s="173"/>
      <c r="K15" s="173"/>
      <c r="L15" s="173"/>
      <c r="M15" s="173"/>
      <c r="N15" s="232"/>
      <c r="O15" s="227"/>
      <c r="P15" s="228"/>
      <c r="Q15" s="217"/>
      <c r="R15" s="174"/>
      <c r="S15" s="174"/>
      <c r="T15" s="174"/>
      <c r="U15" s="174"/>
      <c r="V15" s="174"/>
      <c r="W15" s="174"/>
      <c r="X15" s="256"/>
      <c r="Y15" s="267"/>
      <c r="Z15" s="268"/>
      <c r="AA15" s="217"/>
      <c r="AB15" s="174"/>
      <c r="AC15" s="174"/>
      <c r="AD15" s="174"/>
      <c r="AE15" s="174"/>
      <c r="AF15" s="174"/>
      <c r="AG15" s="174"/>
      <c r="AH15" s="174"/>
    </row>
    <row r="16" spans="1:221" ht="23.25" customHeight="1" x14ac:dyDescent="0.25">
      <c r="A16" s="175" t="s">
        <v>195</v>
      </c>
      <c r="B16" s="176" t="s">
        <v>197</v>
      </c>
      <c r="C16" s="177"/>
      <c r="D16" s="177" t="s">
        <v>180</v>
      </c>
      <c r="E16" s="177"/>
      <c r="F16" s="177"/>
      <c r="G16" s="168"/>
      <c r="H16" s="233"/>
      <c r="I16" s="242">
        <v>15</v>
      </c>
      <c r="J16" s="166"/>
      <c r="K16" s="166">
        <v>18</v>
      </c>
      <c r="L16" s="166"/>
      <c r="M16" s="166"/>
      <c r="N16" s="243"/>
      <c r="O16" s="351"/>
      <c r="P16" s="352"/>
      <c r="Q16" s="214"/>
      <c r="R16" s="161"/>
      <c r="S16" s="161"/>
      <c r="T16" s="161"/>
      <c r="U16" s="119"/>
      <c r="V16" s="119"/>
      <c r="W16" s="119"/>
      <c r="X16" s="251"/>
      <c r="Y16" s="261"/>
      <c r="Z16" s="262"/>
      <c r="AA16" s="214"/>
      <c r="AB16" s="161"/>
      <c r="AC16" s="161"/>
      <c r="AD16" s="161"/>
      <c r="AE16" s="119"/>
      <c r="AF16" s="119"/>
      <c r="AG16" s="119"/>
      <c r="AH16" s="119"/>
    </row>
    <row r="17" spans="1:34" ht="23.25" customHeight="1" x14ac:dyDescent="0.25">
      <c r="A17" s="175" t="s">
        <v>196</v>
      </c>
      <c r="B17" s="176" t="s">
        <v>198</v>
      </c>
      <c r="C17" s="177"/>
      <c r="D17" s="177" t="s">
        <v>180</v>
      </c>
      <c r="E17" s="177"/>
      <c r="F17" s="177"/>
      <c r="G17" s="168"/>
      <c r="H17" s="233"/>
      <c r="I17" s="242">
        <v>6</v>
      </c>
      <c r="J17" s="166"/>
      <c r="K17" s="166">
        <v>16</v>
      </c>
      <c r="L17" s="166"/>
      <c r="M17" s="166"/>
      <c r="N17" s="243"/>
      <c r="O17" s="351"/>
      <c r="P17" s="352"/>
      <c r="Q17" s="214"/>
      <c r="R17" s="161"/>
      <c r="S17" s="161"/>
      <c r="T17" s="161"/>
      <c r="U17" s="119"/>
      <c r="V17" s="119"/>
      <c r="W17" s="119"/>
      <c r="X17" s="251"/>
      <c r="Y17" s="261"/>
      <c r="Z17" s="262"/>
      <c r="AA17" s="214"/>
      <c r="AB17" s="161"/>
      <c r="AC17" s="161"/>
      <c r="AD17" s="161"/>
      <c r="AE17" s="119"/>
      <c r="AF17" s="119"/>
      <c r="AG17" s="119"/>
      <c r="AH17" s="119"/>
    </row>
    <row r="18" spans="1:34" ht="23.25" customHeight="1" x14ac:dyDescent="0.25">
      <c r="A18" s="165" t="s">
        <v>237</v>
      </c>
      <c r="B18" s="179" t="s">
        <v>33</v>
      </c>
      <c r="C18" s="177" t="s">
        <v>142</v>
      </c>
      <c r="D18" s="124" t="s">
        <v>179</v>
      </c>
      <c r="E18" s="124"/>
      <c r="F18" s="124"/>
      <c r="G18" s="146" t="s">
        <v>62</v>
      </c>
      <c r="H18" s="234" t="s">
        <v>62</v>
      </c>
      <c r="I18" s="246">
        <v>15</v>
      </c>
      <c r="J18" s="197"/>
      <c r="K18" s="197">
        <v>55</v>
      </c>
      <c r="L18" s="197"/>
      <c r="M18" s="125"/>
      <c r="N18" s="224"/>
      <c r="O18" s="229" t="s">
        <v>229</v>
      </c>
      <c r="P18" s="230" t="s">
        <v>229</v>
      </c>
      <c r="Q18" s="214">
        <v>100</v>
      </c>
      <c r="R18" s="161" t="s">
        <v>101</v>
      </c>
      <c r="S18" s="161" t="s">
        <v>102</v>
      </c>
      <c r="T18" s="161"/>
      <c r="U18" s="119">
        <v>100</v>
      </c>
      <c r="V18" s="119" t="s">
        <v>104</v>
      </c>
      <c r="W18" s="119" t="s">
        <v>102</v>
      </c>
      <c r="X18" s="251" t="s">
        <v>178</v>
      </c>
      <c r="Y18" s="222" t="s">
        <v>230</v>
      </c>
      <c r="Z18" s="222" t="s">
        <v>230</v>
      </c>
      <c r="AA18" s="214">
        <v>100</v>
      </c>
      <c r="AB18" s="161" t="s">
        <v>104</v>
      </c>
      <c r="AC18" s="161" t="s">
        <v>102</v>
      </c>
      <c r="AD18" s="161" t="s">
        <v>178</v>
      </c>
      <c r="AE18" s="119">
        <v>100</v>
      </c>
      <c r="AF18" s="119" t="s">
        <v>104</v>
      </c>
      <c r="AG18" s="119" t="s">
        <v>102</v>
      </c>
      <c r="AH18" s="119" t="s">
        <v>178</v>
      </c>
    </row>
    <row r="19" spans="1:34" ht="23.25" customHeight="1" x14ac:dyDescent="0.25">
      <c r="A19" s="193" t="s">
        <v>132</v>
      </c>
      <c r="B19" s="194" t="s">
        <v>34</v>
      </c>
      <c r="C19" s="148"/>
      <c r="D19" s="148" t="s">
        <v>180</v>
      </c>
      <c r="E19" s="148"/>
      <c r="F19" s="148"/>
      <c r="G19" s="130"/>
      <c r="H19" s="235"/>
      <c r="I19" s="242">
        <v>12</v>
      </c>
      <c r="J19" s="166"/>
      <c r="K19" s="166">
        <v>28</v>
      </c>
      <c r="L19" s="166"/>
      <c r="M19" s="131"/>
      <c r="N19" s="245"/>
      <c r="O19" s="349"/>
      <c r="P19" s="350"/>
      <c r="Q19" s="214"/>
      <c r="R19" s="161"/>
      <c r="S19" s="161"/>
      <c r="T19" s="161"/>
      <c r="U19" s="119"/>
      <c r="V19" s="119"/>
      <c r="W19" s="119"/>
      <c r="X19" s="251"/>
      <c r="Y19" s="261"/>
      <c r="Z19" s="262"/>
      <c r="AA19" s="214"/>
      <c r="AB19" s="161"/>
      <c r="AC19" s="161"/>
      <c r="AD19" s="161"/>
      <c r="AE19" s="119"/>
      <c r="AF19" s="119"/>
      <c r="AG19" s="119"/>
      <c r="AH19" s="119"/>
    </row>
    <row r="20" spans="1:34" ht="23.25" customHeight="1" x14ac:dyDescent="0.25">
      <c r="A20" s="193" t="s">
        <v>133</v>
      </c>
      <c r="B20" s="194" t="s">
        <v>35</v>
      </c>
      <c r="C20" s="128"/>
      <c r="D20" s="148" t="s">
        <v>180</v>
      </c>
      <c r="E20" s="128"/>
      <c r="F20" s="128"/>
      <c r="G20" s="130"/>
      <c r="H20" s="235"/>
      <c r="I20" s="242">
        <v>3</v>
      </c>
      <c r="J20" s="166"/>
      <c r="K20" s="166">
        <v>27</v>
      </c>
      <c r="L20" s="166"/>
      <c r="M20" s="131"/>
      <c r="N20" s="245"/>
      <c r="O20" s="349"/>
      <c r="P20" s="350"/>
      <c r="Q20" s="214"/>
      <c r="R20" s="161"/>
      <c r="S20" s="161"/>
      <c r="T20" s="161"/>
      <c r="U20" s="119"/>
      <c r="V20" s="119"/>
      <c r="W20" s="119"/>
      <c r="X20" s="251"/>
      <c r="Y20" s="261"/>
      <c r="Z20" s="262"/>
      <c r="AA20" s="214"/>
      <c r="AB20" s="161"/>
      <c r="AC20" s="161"/>
      <c r="AD20" s="161"/>
      <c r="AE20" s="119"/>
      <c r="AF20" s="119"/>
      <c r="AG20" s="119"/>
      <c r="AH20" s="119"/>
    </row>
    <row r="21" spans="1:34" ht="23.25" customHeight="1" x14ac:dyDescent="0.25">
      <c r="A21" s="169" t="s">
        <v>134</v>
      </c>
      <c r="B21" s="170" t="s">
        <v>36</v>
      </c>
      <c r="C21" s="171"/>
      <c r="D21" s="171" t="s">
        <v>180</v>
      </c>
      <c r="E21" s="171"/>
      <c r="F21" s="171"/>
      <c r="G21" s="172"/>
      <c r="H21" s="238"/>
      <c r="I21" s="231"/>
      <c r="J21" s="173"/>
      <c r="K21" s="173"/>
      <c r="L21" s="173"/>
      <c r="M21" s="173"/>
      <c r="N21" s="232"/>
      <c r="O21" s="227"/>
      <c r="P21" s="228"/>
      <c r="Q21" s="217"/>
      <c r="R21" s="174"/>
      <c r="S21" s="174"/>
      <c r="T21" s="174"/>
      <c r="U21" s="174"/>
      <c r="V21" s="174"/>
      <c r="W21" s="174"/>
      <c r="X21" s="256"/>
      <c r="Y21" s="267"/>
      <c r="Z21" s="268"/>
      <c r="AA21" s="217"/>
      <c r="AB21" s="174"/>
      <c r="AC21" s="174"/>
      <c r="AD21" s="174"/>
      <c r="AE21" s="174"/>
      <c r="AF21" s="174"/>
      <c r="AG21" s="174"/>
      <c r="AH21" s="174"/>
    </row>
    <row r="22" spans="1:34" ht="23.25" customHeight="1" x14ac:dyDescent="0.25">
      <c r="A22" s="165" t="s">
        <v>238</v>
      </c>
      <c r="B22" s="179" t="s">
        <v>38</v>
      </c>
      <c r="C22" s="177" t="s">
        <v>143</v>
      </c>
      <c r="D22" s="124" t="s">
        <v>179</v>
      </c>
      <c r="E22" s="125"/>
      <c r="F22" s="125"/>
      <c r="G22" s="168" t="s">
        <v>64</v>
      </c>
      <c r="H22" s="233" t="s">
        <v>64</v>
      </c>
      <c r="I22" s="246">
        <v>11</v>
      </c>
      <c r="J22" s="197"/>
      <c r="K22" s="197">
        <v>44</v>
      </c>
      <c r="L22" s="197"/>
      <c r="M22" s="125"/>
      <c r="N22" s="224"/>
      <c r="O22" s="229" t="s">
        <v>229</v>
      </c>
      <c r="P22" s="230" t="s">
        <v>229</v>
      </c>
      <c r="Q22" s="214">
        <v>100</v>
      </c>
      <c r="R22" s="161" t="s">
        <v>101</v>
      </c>
      <c r="S22" s="162" t="s">
        <v>110</v>
      </c>
      <c r="T22" s="161"/>
      <c r="U22" s="119">
        <v>100</v>
      </c>
      <c r="V22" s="119" t="s">
        <v>104</v>
      </c>
      <c r="W22" s="119" t="s">
        <v>105</v>
      </c>
      <c r="X22" s="251" t="s">
        <v>124</v>
      </c>
      <c r="Y22" s="222" t="s">
        <v>230</v>
      </c>
      <c r="Z22" s="222" t="s">
        <v>230</v>
      </c>
      <c r="AA22" s="214">
        <v>100</v>
      </c>
      <c r="AB22" s="161" t="s">
        <v>104</v>
      </c>
      <c r="AC22" s="161" t="s">
        <v>105</v>
      </c>
      <c r="AD22" s="161" t="s">
        <v>124</v>
      </c>
      <c r="AE22" s="119">
        <v>100</v>
      </c>
      <c r="AF22" s="119" t="s">
        <v>104</v>
      </c>
      <c r="AG22" s="119" t="s">
        <v>105</v>
      </c>
      <c r="AH22" s="119" t="s">
        <v>124</v>
      </c>
    </row>
    <row r="23" spans="1:34" ht="23.25" customHeight="1" x14ac:dyDescent="0.25">
      <c r="A23" s="169" t="s">
        <v>135</v>
      </c>
      <c r="B23" s="170" t="s">
        <v>39</v>
      </c>
      <c r="C23" s="171" t="s">
        <v>172</v>
      </c>
      <c r="D23" s="171" t="s">
        <v>180</v>
      </c>
      <c r="E23" s="171"/>
      <c r="F23" s="171"/>
      <c r="G23" s="172"/>
      <c r="H23" s="238"/>
      <c r="I23" s="231"/>
      <c r="J23" s="173"/>
      <c r="K23" s="173"/>
      <c r="L23" s="173"/>
      <c r="M23" s="173"/>
      <c r="N23" s="232"/>
      <c r="O23" s="227"/>
      <c r="P23" s="228"/>
      <c r="Q23" s="217"/>
      <c r="R23" s="174"/>
      <c r="S23" s="174"/>
      <c r="T23" s="174"/>
      <c r="U23" s="174"/>
      <c r="V23" s="174"/>
      <c r="W23" s="174"/>
      <c r="X23" s="256"/>
      <c r="Y23" s="267"/>
      <c r="Z23" s="268"/>
      <c r="AA23" s="217"/>
      <c r="AB23" s="174"/>
      <c r="AC23" s="174"/>
      <c r="AD23" s="174"/>
      <c r="AE23" s="174"/>
      <c r="AF23" s="174"/>
      <c r="AG23" s="174"/>
      <c r="AH23" s="174"/>
    </row>
    <row r="24" spans="1:34" ht="23.25" customHeight="1" x14ac:dyDescent="0.25">
      <c r="A24" s="169" t="s">
        <v>136</v>
      </c>
      <c r="B24" s="170" t="s">
        <v>40</v>
      </c>
      <c r="C24" s="171"/>
      <c r="D24" s="171" t="s">
        <v>180</v>
      </c>
      <c r="E24" s="171"/>
      <c r="F24" s="171"/>
      <c r="G24" s="172"/>
      <c r="H24" s="238"/>
      <c r="I24" s="231"/>
      <c r="J24" s="173"/>
      <c r="K24" s="173"/>
      <c r="L24" s="173"/>
      <c r="M24" s="173"/>
      <c r="N24" s="232"/>
      <c r="O24" s="227"/>
      <c r="P24" s="228"/>
      <c r="Q24" s="217"/>
      <c r="R24" s="174"/>
      <c r="S24" s="174"/>
      <c r="T24" s="174"/>
      <c r="U24" s="174"/>
      <c r="V24" s="174"/>
      <c r="W24" s="174"/>
      <c r="X24" s="256"/>
      <c r="Y24" s="267"/>
      <c r="Z24" s="268"/>
      <c r="AA24" s="217"/>
      <c r="AB24" s="174"/>
      <c r="AC24" s="174"/>
      <c r="AD24" s="174"/>
      <c r="AE24" s="174"/>
      <c r="AF24" s="174"/>
      <c r="AG24" s="174"/>
      <c r="AH24" s="174"/>
    </row>
    <row r="25" spans="1:34" ht="23.25" customHeight="1" x14ac:dyDescent="0.25">
      <c r="A25" s="169" t="s">
        <v>137</v>
      </c>
      <c r="B25" s="170" t="s">
        <v>41</v>
      </c>
      <c r="C25" s="171"/>
      <c r="D25" s="171" t="s">
        <v>180</v>
      </c>
      <c r="E25" s="171"/>
      <c r="F25" s="171"/>
      <c r="G25" s="172"/>
      <c r="H25" s="238"/>
      <c r="I25" s="231"/>
      <c r="J25" s="173"/>
      <c r="K25" s="173"/>
      <c r="L25" s="173"/>
      <c r="M25" s="173"/>
      <c r="N25" s="232"/>
      <c r="O25" s="227"/>
      <c r="P25" s="228"/>
      <c r="Q25" s="217"/>
      <c r="R25" s="174"/>
      <c r="S25" s="174"/>
      <c r="T25" s="174"/>
      <c r="U25" s="174"/>
      <c r="V25" s="174"/>
      <c r="W25" s="174"/>
      <c r="X25" s="256"/>
      <c r="Y25" s="267"/>
      <c r="Z25" s="268"/>
      <c r="AA25" s="217"/>
      <c r="AB25" s="174"/>
      <c r="AC25" s="174"/>
      <c r="AD25" s="174"/>
      <c r="AE25" s="174"/>
      <c r="AF25" s="174"/>
      <c r="AG25" s="174"/>
      <c r="AH25" s="174"/>
    </row>
    <row r="26" spans="1:34" ht="23.25" customHeight="1" x14ac:dyDescent="0.25">
      <c r="A26" s="175" t="s">
        <v>199</v>
      </c>
      <c r="B26" s="176" t="s">
        <v>202</v>
      </c>
      <c r="C26" s="177"/>
      <c r="D26" s="177" t="s">
        <v>180</v>
      </c>
      <c r="E26" s="177"/>
      <c r="F26" s="177"/>
      <c r="G26" s="168"/>
      <c r="H26" s="233"/>
      <c r="I26" s="242">
        <v>5</v>
      </c>
      <c r="J26" s="166"/>
      <c r="K26" s="166">
        <v>21</v>
      </c>
      <c r="L26" s="166"/>
      <c r="M26" s="166"/>
      <c r="N26" s="243"/>
      <c r="O26" s="351"/>
      <c r="P26" s="352"/>
      <c r="Q26" s="214"/>
      <c r="R26" s="161"/>
      <c r="S26" s="161"/>
      <c r="T26" s="161"/>
      <c r="U26" s="119"/>
      <c r="V26" s="119"/>
      <c r="W26" s="119"/>
      <c r="X26" s="251"/>
      <c r="Y26" s="261"/>
      <c r="Z26" s="262"/>
      <c r="AA26" s="214"/>
      <c r="AB26" s="161"/>
      <c r="AC26" s="161"/>
      <c r="AD26" s="161"/>
      <c r="AE26" s="119"/>
      <c r="AF26" s="119"/>
      <c r="AG26" s="119"/>
      <c r="AH26" s="119"/>
    </row>
    <row r="27" spans="1:34" ht="23.25" customHeight="1" x14ac:dyDescent="0.25">
      <c r="A27" s="175" t="s">
        <v>200</v>
      </c>
      <c r="B27" s="176" t="s">
        <v>201</v>
      </c>
      <c r="C27" s="177"/>
      <c r="D27" s="177" t="s">
        <v>180</v>
      </c>
      <c r="E27" s="177"/>
      <c r="F27" s="177"/>
      <c r="G27" s="168"/>
      <c r="H27" s="233"/>
      <c r="I27" s="242">
        <v>6</v>
      </c>
      <c r="J27" s="166"/>
      <c r="K27" s="166">
        <v>23</v>
      </c>
      <c r="L27" s="166"/>
      <c r="M27" s="166"/>
      <c r="N27" s="243"/>
      <c r="O27" s="351"/>
      <c r="P27" s="352"/>
      <c r="Q27" s="214"/>
      <c r="R27" s="161"/>
      <c r="S27" s="161"/>
      <c r="T27" s="161"/>
      <c r="U27" s="119"/>
      <c r="V27" s="119"/>
      <c r="W27" s="119"/>
      <c r="X27" s="251"/>
      <c r="Y27" s="261"/>
      <c r="Z27" s="262"/>
      <c r="AA27" s="214"/>
      <c r="AB27" s="161"/>
      <c r="AC27" s="161"/>
      <c r="AD27" s="161"/>
      <c r="AE27" s="119"/>
      <c r="AF27" s="119"/>
      <c r="AG27" s="119"/>
      <c r="AH27" s="119"/>
    </row>
    <row r="28" spans="1:34" ht="23.25" customHeight="1" x14ac:dyDescent="0.25">
      <c r="A28" s="165" t="s">
        <v>239</v>
      </c>
      <c r="B28" s="179" t="s">
        <v>43</v>
      </c>
      <c r="C28" s="177" t="s">
        <v>144</v>
      </c>
      <c r="D28" s="124" t="s">
        <v>179</v>
      </c>
      <c r="E28" s="136"/>
      <c r="F28" s="136"/>
      <c r="G28" s="168" t="s">
        <v>64</v>
      </c>
      <c r="H28" s="233" t="s">
        <v>64</v>
      </c>
      <c r="I28" s="246">
        <v>13</v>
      </c>
      <c r="J28" s="197"/>
      <c r="K28" s="197">
        <v>47</v>
      </c>
      <c r="L28" s="197"/>
      <c r="M28" s="125"/>
      <c r="N28" s="224"/>
      <c r="O28" s="229" t="s">
        <v>229</v>
      </c>
      <c r="P28" s="230" t="s">
        <v>229</v>
      </c>
      <c r="Q28" s="214">
        <v>100</v>
      </c>
      <c r="R28" s="161" t="s">
        <v>101</v>
      </c>
      <c r="S28" s="162" t="s">
        <v>110</v>
      </c>
      <c r="T28" s="161"/>
      <c r="U28" s="119">
        <v>100</v>
      </c>
      <c r="V28" s="119" t="s">
        <v>104</v>
      </c>
      <c r="W28" s="119" t="s">
        <v>105</v>
      </c>
      <c r="X28" s="251" t="s">
        <v>124</v>
      </c>
      <c r="Y28" s="222" t="s">
        <v>230</v>
      </c>
      <c r="Z28" s="222" t="s">
        <v>230</v>
      </c>
      <c r="AA28" s="214">
        <v>100</v>
      </c>
      <c r="AB28" s="161" t="s">
        <v>104</v>
      </c>
      <c r="AC28" s="161" t="s">
        <v>105</v>
      </c>
      <c r="AD28" s="161" t="s">
        <v>124</v>
      </c>
      <c r="AE28" s="119">
        <v>100</v>
      </c>
      <c r="AF28" s="119" t="s">
        <v>104</v>
      </c>
      <c r="AG28" s="119" t="s">
        <v>105</v>
      </c>
      <c r="AH28" s="119" t="s">
        <v>124</v>
      </c>
    </row>
    <row r="29" spans="1:34" ht="23.25" customHeight="1" x14ac:dyDescent="0.25">
      <c r="A29" s="169" t="s">
        <v>138</v>
      </c>
      <c r="B29" s="170" t="s">
        <v>44</v>
      </c>
      <c r="C29" s="171"/>
      <c r="D29" s="171" t="s">
        <v>180</v>
      </c>
      <c r="E29" s="171"/>
      <c r="F29" s="171"/>
      <c r="G29" s="172"/>
      <c r="H29" s="238"/>
      <c r="I29" s="231"/>
      <c r="J29" s="173"/>
      <c r="K29" s="173"/>
      <c r="L29" s="173"/>
      <c r="M29" s="173"/>
      <c r="N29" s="232"/>
      <c r="O29" s="227"/>
      <c r="P29" s="228"/>
      <c r="Q29" s="217"/>
      <c r="R29" s="174"/>
      <c r="S29" s="174"/>
      <c r="T29" s="174"/>
      <c r="U29" s="174"/>
      <c r="V29" s="174"/>
      <c r="W29" s="174"/>
      <c r="X29" s="256"/>
      <c r="Y29" s="267"/>
      <c r="Z29" s="268"/>
      <c r="AA29" s="217"/>
      <c r="AB29" s="174"/>
      <c r="AC29" s="174"/>
      <c r="AD29" s="174"/>
      <c r="AE29" s="174"/>
      <c r="AF29" s="174"/>
      <c r="AG29" s="174"/>
      <c r="AH29" s="174"/>
    </row>
    <row r="30" spans="1:34" ht="23.25" customHeight="1" x14ac:dyDescent="0.25">
      <c r="A30" s="169" t="s">
        <v>139</v>
      </c>
      <c r="B30" s="170" t="s">
        <v>45</v>
      </c>
      <c r="C30" s="171"/>
      <c r="D30" s="171" t="s">
        <v>180</v>
      </c>
      <c r="E30" s="171"/>
      <c r="F30" s="171"/>
      <c r="G30" s="172"/>
      <c r="H30" s="238"/>
      <c r="I30" s="231"/>
      <c r="J30" s="173"/>
      <c r="K30" s="173"/>
      <c r="L30" s="173"/>
      <c r="M30" s="173"/>
      <c r="N30" s="232"/>
      <c r="O30" s="227"/>
      <c r="P30" s="228"/>
      <c r="Q30" s="217"/>
      <c r="R30" s="174"/>
      <c r="S30" s="174"/>
      <c r="T30" s="174"/>
      <c r="U30" s="174"/>
      <c r="V30" s="174"/>
      <c r="W30" s="174"/>
      <c r="X30" s="256"/>
      <c r="Y30" s="267"/>
      <c r="Z30" s="268"/>
      <c r="AA30" s="217"/>
      <c r="AB30" s="174"/>
      <c r="AC30" s="174"/>
      <c r="AD30" s="174"/>
      <c r="AE30" s="174"/>
      <c r="AF30" s="174"/>
      <c r="AG30" s="174"/>
      <c r="AH30" s="174"/>
    </row>
    <row r="31" spans="1:34" ht="23.25" customHeight="1" x14ac:dyDescent="0.25">
      <c r="A31" s="169" t="s">
        <v>140</v>
      </c>
      <c r="B31" s="170" t="s">
        <v>46</v>
      </c>
      <c r="C31" s="171"/>
      <c r="D31" s="171" t="s">
        <v>180</v>
      </c>
      <c r="E31" s="171"/>
      <c r="F31" s="171"/>
      <c r="G31" s="172"/>
      <c r="H31" s="238"/>
      <c r="I31" s="231"/>
      <c r="J31" s="173"/>
      <c r="K31" s="173"/>
      <c r="L31" s="173"/>
      <c r="M31" s="173"/>
      <c r="N31" s="232"/>
      <c r="O31" s="227"/>
      <c r="P31" s="228"/>
      <c r="Q31" s="217"/>
      <c r="R31" s="174"/>
      <c r="S31" s="174"/>
      <c r="T31" s="174"/>
      <c r="U31" s="174"/>
      <c r="V31" s="174"/>
      <c r="W31" s="174"/>
      <c r="X31" s="256"/>
      <c r="Y31" s="267"/>
      <c r="Z31" s="268"/>
      <c r="AA31" s="217"/>
      <c r="AB31" s="174"/>
      <c r="AC31" s="174"/>
      <c r="AD31" s="174"/>
      <c r="AE31" s="174"/>
      <c r="AF31" s="174"/>
      <c r="AG31" s="174"/>
      <c r="AH31" s="174"/>
    </row>
    <row r="32" spans="1:34" ht="23.25" customHeight="1" x14ac:dyDescent="0.25">
      <c r="A32" s="175" t="s">
        <v>203</v>
      </c>
      <c r="B32" s="176" t="s">
        <v>204</v>
      </c>
      <c r="C32" s="180"/>
      <c r="D32" s="177" t="s">
        <v>180</v>
      </c>
      <c r="E32" s="180"/>
      <c r="F32" s="180"/>
      <c r="G32" s="168"/>
      <c r="H32" s="233"/>
      <c r="I32" s="242">
        <v>6</v>
      </c>
      <c r="J32" s="166"/>
      <c r="K32" s="166">
        <v>14</v>
      </c>
      <c r="L32" s="166"/>
      <c r="M32" s="166"/>
      <c r="N32" s="243"/>
      <c r="O32" s="351"/>
      <c r="P32" s="352"/>
      <c r="Q32" s="214"/>
      <c r="R32" s="161"/>
      <c r="S32" s="162"/>
      <c r="T32" s="161"/>
      <c r="U32" s="119"/>
      <c r="V32" s="119"/>
      <c r="W32" s="119"/>
      <c r="X32" s="251"/>
      <c r="Y32" s="261"/>
      <c r="Z32" s="262"/>
      <c r="AA32" s="214"/>
      <c r="AB32" s="161"/>
      <c r="AC32" s="161"/>
      <c r="AD32" s="161"/>
      <c r="AE32" s="119"/>
      <c r="AF32" s="119"/>
      <c r="AG32" s="119"/>
      <c r="AH32" s="119"/>
    </row>
    <row r="33" spans="1:34" ht="23.25" customHeight="1" x14ac:dyDescent="0.25">
      <c r="A33" s="175" t="s">
        <v>206</v>
      </c>
      <c r="B33" s="176" t="s">
        <v>205</v>
      </c>
      <c r="C33" s="180"/>
      <c r="D33" s="177" t="s">
        <v>180</v>
      </c>
      <c r="E33" s="180"/>
      <c r="F33" s="180"/>
      <c r="G33" s="168"/>
      <c r="H33" s="233"/>
      <c r="I33" s="242">
        <v>7</v>
      </c>
      <c r="J33" s="166"/>
      <c r="K33" s="166">
        <v>33</v>
      </c>
      <c r="L33" s="166"/>
      <c r="M33" s="166"/>
      <c r="N33" s="243"/>
      <c r="O33" s="351"/>
      <c r="P33" s="352"/>
      <c r="Q33" s="214"/>
      <c r="R33" s="161"/>
      <c r="S33" s="162"/>
      <c r="T33" s="161"/>
      <c r="U33" s="119"/>
      <c r="V33" s="119"/>
      <c r="W33" s="119"/>
      <c r="X33" s="251"/>
      <c r="Y33" s="261"/>
      <c r="Z33" s="262"/>
      <c r="AA33" s="214"/>
      <c r="AB33" s="161"/>
      <c r="AC33" s="161"/>
      <c r="AD33" s="161"/>
      <c r="AE33" s="119"/>
      <c r="AF33" s="119"/>
      <c r="AG33" s="119"/>
      <c r="AH33" s="119"/>
    </row>
    <row r="34" spans="1:34" ht="23.25" customHeight="1" x14ac:dyDescent="0.25">
      <c r="A34" s="165" t="s">
        <v>240</v>
      </c>
      <c r="B34" s="179" t="s">
        <v>48</v>
      </c>
      <c r="C34" s="177" t="s">
        <v>243</v>
      </c>
      <c r="D34" s="124" t="s">
        <v>179</v>
      </c>
      <c r="E34" s="136"/>
      <c r="F34" s="136"/>
      <c r="G34" s="168" t="s">
        <v>64</v>
      </c>
      <c r="H34" s="233" t="s">
        <v>64</v>
      </c>
      <c r="I34" s="242"/>
      <c r="J34" s="166"/>
      <c r="K34" s="197">
        <v>31</v>
      </c>
      <c r="L34" s="197"/>
      <c r="M34" s="197">
        <v>29</v>
      </c>
      <c r="N34" s="247"/>
      <c r="O34" s="229" t="s">
        <v>229</v>
      </c>
      <c r="P34" s="230" t="s">
        <v>229</v>
      </c>
      <c r="Q34" s="214">
        <v>100</v>
      </c>
      <c r="R34" s="161" t="s">
        <v>101</v>
      </c>
      <c r="S34" s="162" t="s">
        <v>107</v>
      </c>
      <c r="T34" s="161"/>
      <c r="U34" s="119">
        <v>100</v>
      </c>
      <c r="V34" s="119" t="s">
        <v>104</v>
      </c>
      <c r="W34" s="119" t="s">
        <v>102</v>
      </c>
      <c r="X34" s="251" t="s">
        <v>125</v>
      </c>
      <c r="Y34" s="222" t="s">
        <v>230</v>
      </c>
      <c r="Z34" s="222" t="s">
        <v>230</v>
      </c>
      <c r="AA34" s="214">
        <v>100</v>
      </c>
      <c r="AB34" s="161" t="s">
        <v>104</v>
      </c>
      <c r="AC34" s="161" t="s">
        <v>102</v>
      </c>
      <c r="AD34" s="161" t="s">
        <v>125</v>
      </c>
      <c r="AE34" s="119">
        <v>100</v>
      </c>
      <c r="AF34" s="119" t="s">
        <v>104</v>
      </c>
      <c r="AG34" s="119" t="s">
        <v>102</v>
      </c>
      <c r="AH34" s="119" t="s">
        <v>125</v>
      </c>
    </row>
    <row r="35" spans="1:34" ht="23.25" customHeight="1" x14ac:dyDescent="0.25">
      <c r="A35" s="169" t="s">
        <v>147</v>
      </c>
      <c r="B35" s="170" t="s">
        <v>49</v>
      </c>
      <c r="C35" s="171"/>
      <c r="D35" s="171" t="s">
        <v>180</v>
      </c>
      <c r="E35" s="171"/>
      <c r="F35" s="171"/>
      <c r="G35" s="172"/>
      <c r="H35" s="238"/>
      <c r="I35" s="231"/>
      <c r="J35" s="173"/>
      <c r="K35" s="173"/>
      <c r="L35" s="173"/>
      <c r="M35" s="173"/>
      <c r="N35" s="232"/>
      <c r="O35" s="227"/>
      <c r="P35" s="228"/>
      <c r="Q35" s="217"/>
      <c r="R35" s="174"/>
      <c r="S35" s="174"/>
      <c r="T35" s="174"/>
      <c r="U35" s="174"/>
      <c r="V35" s="174"/>
      <c r="W35" s="174"/>
      <c r="X35" s="256"/>
      <c r="Y35" s="267"/>
      <c r="Z35" s="268"/>
      <c r="AA35" s="217"/>
      <c r="AB35" s="174"/>
      <c r="AC35" s="174"/>
      <c r="AD35" s="174"/>
      <c r="AE35" s="174"/>
      <c r="AF35" s="174"/>
      <c r="AG35" s="174"/>
      <c r="AH35" s="174"/>
    </row>
    <row r="36" spans="1:34" ht="23.25" customHeight="1" x14ac:dyDescent="0.25">
      <c r="A36" s="169" t="s">
        <v>148</v>
      </c>
      <c r="B36" s="170" t="s">
        <v>50</v>
      </c>
      <c r="C36" s="171"/>
      <c r="D36" s="171" t="s">
        <v>180</v>
      </c>
      <c r="E36" s="171"/>
      <c r="F36" s="171"/>
      <c r="G36" s="172"/>
      <c r="H36" s="238"/>
      <c r="I36" s="231"/>
      <c r="J36" s="173"/>
      <c r="K36" s="173"/>
      <c r="L36" s="173"/>
      <c r="M36" s="173"/>
      <c r="N36" s="232"/>
      <c r="O36" s="227"/>
      <c r="P36" s="228"/>
      <c r="Q36" s="217"/>
      <c r="R36" s="174"/>
      <c r="S36" s="174"/>
      <c r="T36" s="174"/>
      <c r="U36" s="174"/>
      <c r="V36" s="174"/>
      <c r="W36" s="174"/>
      <c r="X36" s="256"/>
      <c r="Y36" s="267"/>
      <c r="Z36" s="268"/>
      <c r="AA36" s="217"/>
      <c r="AB36" s="174"/>
      <c r="AC36" s="174"/>
      <c r="AD36" s="174"/>
      <c r="AE36" s="174"/>
      <c r="AF36" s="174"/>
      <c r="AG36" s="174"/>
      <c r="AH36" s="174"/>
    </row>
    <row r="37" spans="1:34" ht="23.25" customHeight="1" x14ac:dyDescent="0.25">
      <c r="A37" s="169" t="s">
        <v>149</v>
      </c>
      <c r="B37" s="170" t="s">
        <v>51</v>
      </c>
      <c r="C37" s="171"/>
      <c r="D37" s="171" t="s">
        <v>180</v>
      </c>
      <c r="E37" s="171"/>
      <c r="F37" s="171"/>
      <c r="G37" s="172"/>
      <c r="H37" s="238"/>
      <c r="I37" s="231"/>
      <c r="J37" s="173"/>
      <c r="K37" s="173"/>
      <c r="L37" s="173"/>
      <c r="M37" s="173"/>
      <c r="N37" s="232"/>
      <c r="O37" s="227"/>
      <c r="P37" s="228"/>
      <c r="Q37" s="217"/>
      <c r="R37" s="174"/>
      <c r="S37" s="174"/>
      <c r="T37" s="174"/>
      <c r="U37" s="174"/>
      <c r="V37" s="174"/>
      <c r="W37" s="174"/>
      <c r="X37" s="256"/>
      <c r="Y37" s="267"/>
      <c r="Z37" s="268"/>
      <c r="AA37" s="217"/>
      <c r="AB37" s="174"/>
      <c r="AC37" s="174"/>
      <c r="AD37" s="174"/>
      <c r="AE37" s="174"/>
      <c r="AF37" s="174"/>
      <c r="AG37" s="174"/>
      <c r="AH37" s="174"/>
    </row>
    <row r="38" spans="1:34" ht="23.25" customHeight="1" x14ac:dyDescent="0.25">
      <c r="A38" s="175" t="s">
        <v>147</v>
      </c>
      <c r="B38" s="176" t="s">
        <v>207</v>
      </c>
      <c r="C38" s="180"/>
      <c r="D38" s="177" t="s">
        <v>180</v>
      </c>
      <c r="E38" s="180"/>
      <c r="F38" s="180"/>
      <c r="G38" s="168"/>
      <c r="H38" s="233"/>
      <c r="I38" s="242"/>
      <c r="J38" s="166"/>
      <c r="K38" s="166">
        <v>20</v>
      </c>
      <c r="L38" s="166"/>
      <c r="M38" s="166">
        <v>10</v>
      </c>
      <c r="N38" s="243"/>
      <c r="O38" s="351"/>
      <c r="P38" s="352"/>
      <c r="Q38" s="214"/>
      <c r="R38" s="161"/>
      <c r="S38" s="162"/>
      <c r="T38" s="161"/>
      <c r="U38" s="119"/>
      <c r="V38" s="119"/>
      <c r="W38" s="119"/>
      <c r="X38" s="251"/>
      <c r="Y38" s="261"/>
      <c r="Z38" s="262"/>
      <c r="AA38" s="214"/>
      <c r="AB38" s="161"/>
      <c r="AC38" s="161"/>
      <c r="AD38" s="161"/>
      <c r="AE38" s="119"/>
      <c r="AF38" s="119"/>
      <c r="AG38" s="119"/>
      <c r="AH38" s="119"/>
    </row>
    <row r="39" spans="1:34" ht="23.25" customHeight="1" x14ac:dyDescent="0.25">
      <c r="A39" s="175" t="s">
        <v>148</v>
      </c>
      <c r="B39" s="176" t="s">
        <v>208</v>
      </c>
      <c r="C39" s="180"/>
      <c r="D39" s="177" t="s">
        <v>180</v>
      </c>
      <c r="E39" s="180"/>
      <c r="F39" s="180"/>
      <c r="G39" s="168"/>
      <c r="H39" s="233"/>
      <c r="I39" s="242"/>
      <c r="J39" s="166"/>
      <c r="K39" s="166">
        <v>11</v>
      </c>
      <c r="L39" s="166"/>
      <c r="M39" s="166">
        <v>19</v>
      </c>
      <c r="N39" s="243"/>
      <c r="O39" s="351"/>
      <c r="P39" s="352"/>
      <c r="Q39" s="214"/>
      <c r="R39" s="161"/>
      <c r="S39" s="162"/>
      <c r="T39" s="161"/>
      <c r="U39" s="119"/>
      <c r="V39" s="119"/>
      <c r="W39" s="119"/>
      <c r="X39" s="251"/>
      <c r="Y39" s="261"/>
      <c r="Z39" s="262"/>
      <c r="AA39" s="214"/>
      <c r="AB39" s="161"/>
      <c r="AC39" s="161"/>
      <c r="AD39" s="161"/>
      <c r="AE39" s="119"/>
      <c r="AF39" s="119"/>
      <c r="AG39" s="119"/>
      <c r="AH39" s="119"/>
    </row>
    <row r="40" spans="1:34" ht="23.25" customHeight="1" x14ac:dyDescent="0.25">
      <c r="A40" s="165" t="s">
        <v>241</v>
      </c>
      <c r="B40" s="179" t="s">
        <v>53</v>
      </c>
      <c r="C40" s="177" t="s">
        <v>145</v>
      </c>
      <c r="D40" s="124" t="s">
        <v>179</v>
      </c>
      <c r="E40" s="136"/>
      <c r="F40" s="136"/>
      <c r="G40" s="168" t="s">
        <v>64</v>
      </c>
      <c r="H40" s="233" t="s">
        <v>64</v>
      </c>
      <c r="I40" s="248"/>
      <c r="J40" s="199"/>
      <c r="K40" s="197">
        <v>42</v>
      </c>
      <c r="L40" s="197"/>
      <c r="M40" s="197">
        <v>18</v>
      </c>
      <c r="N40" s="247"/>
      <c r="O40" s="229" t="s">
        <v>229</v>
      </c>
      <c r="P40" s="230" t="s">
        <v>229</v>
      </c>
      <c r="Q40" s="214">
        <v>100</v>
      </c>
      <c r="R40" s="161" t="s">
        <v>101</v>
      </c>
      <c r="S40" s="162" t="s">
        <v>109</v>
      </c>
      <c r="T40" s="161"/>
      <c r="U40" s="119">
        <v>100</v>
      </c>
      <c r="V40" s="119" t="s">
        <v>104</v>
      </c>
      <c r="W40" s="119" t="s">
        <v>105</v>
      </c>
      <c r="X40" s="251" t="s">
        <v>124</v>
      </c>
      <c r="Y40" s="222" t="s">
        <v>230</v>
      </c>
      <c r="Z40" s="222" t="s">
        <v>230</v>
      </c>
      <c r="AA40" s="214">
        <v>100</v>
      </c>
      <c r="AB40" s="161" t="s">
        <v>104</v>
      </c>
      <c r="AC40" s="161" t="s">
        <v>105</v>
      </c>
      <c r="AD40" s="161" t="s">
        <v>124</v>
      </c>
      <c r="AE40" s="119">
        <v>100</v>
      </c>
      <c r="AF40" s="119" t="s">
        <v>104</v>
      </c>
      <c r="AG40" s="119" t="s">
        <v>105</v>
      </c>
      <c r="AH40" s="119" t="s">
        <v>124</v>
      </c>
    </row>
    <row r="41" spans="1:34" ht="23.25" customHeight="1" x14ac:dyDescent="0.25">
      <c r="A41" s="169" t="s">
        <v>150</v>
      </c>
      <c r="B41" s="170" t="s">
        <v>54</v>
      </c>
      <c r="C41" s="171"/>
      <c r="D41" s="171" t="s">
        <v>180</v>
      </c>
      <c r="E41" s="171"/>
      <c r="F41" s="171"/>
      <c r="G41" s="172"/>
      <c r="H41" s="238"/>
      <c r="I41" s="231"/>
      <c r="J41" s="173"/>
      <c r="K41" s="173"/>
      <c r="L41" s="173"/>
      <c r="M41" s="173"/>
      <c r="N41" s="232"/>
      <c r="O41" s="227"/>
      <c r="P41" s="228"/>
      <c r="Q41" s="217"/>
      <c r="R41" s="174"/>
      <c r="S41" s="174"/>
      <c r="T41" s="174"/>
      <c r="U41" s="174"/>
      <c r="V41" s="174"/>
      <c r="W41" s="174"/>
      <c r="X41" s="256"/>
      <c r="Y41" s="267"/>
      <c r="Z41" s="268"/>
      <c r="AA41" s="217"/>
      <c r="AB41" s="174"/>
      <c r="AC41" s="174"/>
      <c r="AD41" s="174"/>
      <c r="AE41" s="174"/>
      <c r="AF41" s="174"/>
      <c r="AG41" s="174"/>
      <c r="AH41" s="174"/>
    </row>
    <row r="42" spans="1:34" ht="23.25" customHeight="1" x14ac:dyDescent="0.25">
      <c r="A42" s="169" t="s">
        <v>151</v>
      </c>
      <c r="B42" s="170" t="s">
        <v>55</v>
      </c>
      <c r="C42" s="171"/>
      <c r="D42" s="171" t="s">
        <v>180</v>
      </c>
      <c r="E42" s="171"/>
      <c r="F42" s="171"/>
      <c r="G42" s="172"/>
      <c r="H42" s="238"/>
      <c r="I42" s="231"/>
      <c r="J42" s="173"/>
      <c r="K42" s="173"/>
      <c r="L42" s="173"/>
      <c r="M42" s="173"/>
      <c r="N42" s="232"/>
      <c r="O42" s="227"/>
      <c r="P42" s="228"/>
      <c r="Q42" s="217"/>
      <c r="R42" s="174"/>
      <c r="S42" s="174"/>
      <c r="T42" s="174"/>
      <c r="U42" s="174"/>
      <c r="V42" s="174"/>
      <c r="W42" s="174"/>
      <c r="X42" s="256"/>
      <c r="Y42" s="267"/>
      <c r="Z42" s="268"/>
      <c r="AA42" s="217"/>
      <c r="AB42" s="174"/>
      <c r="AC42" s="174"/>
      <c r="AD42" s="174"/>
      <c r="AE42" s="174"/>
      <c r="AF42" s="174"/>
      <c r="AG42" s="174"/>
      <c r="AH42" s="174"/>
    </row>
    <row r="43" spans="1:34" ht="23.25" customHeight="1" x14ac:dyDescent="0.25">
      <c r="A43" s="169" t="s">
        <v>152</v>
      </c>
      <c r="B43" s="170" t="s">
        <v>56</v>
      </c>
      <c r="C43" s="171"/>
      <c r="D43" s="171" t="s">
        <v>180</v>
      </c>
      <c r="E43" s="171"/>
      <c r="F43" s="171"/>
      <c r="G43" s="172"/>
      <c r="H43" s="238"/>
      <c r="I43" s="231"/>
      <c r="J43" s="173"/>
      <c r="K43" s="173"/>
      <c r="L43" s="173"/>
      <c r="M43" s="173"/>
      <c r="N43" s="232"/>
      <c r="O43" s="227"/>
      <c r="P43" s="228"/>
      <c r="Q43" s="217"/>
      <c r="R43" s="174"/>
      <c r="S43" s="174"/>
      <c r="T43" s="174"/>
      <c r="U43" s="174"/>
      <c r="V43" s="174"/>
      <c r="W43" s="174"/>
      <c r="X43" s="256"/>
      <c r="Y43" s="267"/>
      <c r="Z43" s="268"/>
      <c r="AA43" s="217"/>
      <c r="AB43" s="174"/>
      <c r="AC43" s="174"/>
      <c r="AD43" s="174"/>
      <c r="AE43" s="174"/>
      <c r="AF43" s="174"/>
      <c r="AG43" s="174"/>
      <c r="AH43" s="174"/>
    </row>
    <row r="44" spans="1:34" ht="23.25" customHeight="1" x14ac:dyDescent="0.25">
      <c r="A44" s="175" t="s">
        <v>209</v>
      </c>
      <c r="B44" s="176" t="s">
        <v>211</v>
      </c>
      <c r="C44" s="180"/>
      <c r="D44" s="177" t="s">
        <v>180</v>
      </c>
      <c r="E44" s="180"/>
      <c r="F44" s="180"/>
      <c r="G44" s="168"/>
      <c r="H44" s="233"/>
      <c r="I44" s="242"/>
      <c r="J44" s="166"/>
      <c r="K44" s="166">
        <v>15</v>
      </c>
      <c r="L44" s="166"/>
      <c r="M44" s="166">
        <v>5</v>
      </c>
      <c r="N44" s="243"/>
      <c r="O44" s="351"/>
      <c r="P44" s="352"/>
      <c r="Q44" s="214"/>
      <c r="R44" s="161"/>
      <c r="S44" s="162"/>
      <c r="T44" s="161"/>
      <c r="U44" s="119"/>
      <c r="V44" s="119"/>
      <c r="W44" s="119"/>
      <c r="X44" s="251"/>
      <c r="Y44" s="261"/>
      <c r="Z44" s="262"/>
      <c r="AA44" s="214"/>
      <c r="AB44" s="161"/>
      <c r="AC44" s="161"/>
      <c r="AD44" s="161"/>
      <c r="AE44" s="119"/>
      <c r="AF44" s="119"/>
      <c r="AG44" s="119"/>
      <c r="AH44" s="119"/>
    </row>
    <row r="45" spans="1:34" ht="23.25" customHeight="1" x14ac:dyDescent="0.25">
      <c r="A45" s="175" t="s">
        <v>210</v>
      </c>
      <c r="B45" s="176" t="s">
        <v>212</v>
      </c>
      <c r="C45" s="180"/>
      <c r="D45" s="177" t="s">
        <v>180</v>
      </c>
      <c r="E45" s="180"/>
      <c r="F45" s="180"/>
      <c r="G45" s="168"/>
      <c r="H45" s="233"/>
      <c r="I45" s="242"/>
      <c r="J45" s="166"/>
      <c r="K45" s="166">
        <v>27</v>
      </c>
      <c r="L45" s="166"/>
      <c r="M45" s="166">
        <v>13</v>
      </c>
      <c r="N45" s="243"/>
      <c r="O45" s="351"/>
      <c r="P45" s="352"/>
      <c r="Q45" s="214"/>
      <c r="R45" s="161"/>
      <c r="S45" s="162"/>
      <c r="T45" s="161"/>
      <c r="U45" s="119"/>
      <c r="V45" s="119"/>
      <c r="W45" s="119"/>
      <c r="X45" s="251"/>
      <c r="Y45" s="261"/>
      <c r="Z45" s="262"/>
      <c r="AA45" s="214"/>
      <c r="AB45" s="161"/>
      <c r="AC45" s="161"/>
      <c r="AD45" s="161"/>
      <c r="AE45" s="119"/>
      <c r="AF45" s="119"/>
      <c r="AG45" s="119"/>
      <c r="AH45" s="119"/>
    </row>
    <row r="46" spans="1:34" ht="17.100000000000001" customHeight="1" x14ac:dyDescent="0.25">
      <c r="A46" s="137"/>
      <c r="B46" s="144"/>
      <c r="C46" s="144"/>
      <c r="D46" s="144"/>
      <c r="E46" s="144"/>
      <c r="F46" s="144"/>
      <c r="G46" s="151"/>
      <c r="H46" s="210"/>
      <c r="I46" s="225"/>
      <c r="J46" s="151"/>
      <c r="K46" s="151"/>
      <c r="L46" s="151"/>
      <c r="M46" s="151"/>
      <c r="N46" s="226"/>
      <c r="O46" s="343"/>
      <c r="P46" s="344"/>
      <c r="Q46" s="216"/>
      <c r="R46" s="143"/>
      <c r="S46" s="143"/>
      <c r="T46" s="143"/>
      <c r="U46" s="143"/>
      <c r="V46" s="143"/>
      <c r="W46" s="143"/>
      <c r="X46" s="255"/>
      <c r="Y46" s="265"/>
      <c r="Z46" s="266"/>
      <c r="AA46" s="216"/>
      <c r="AB46" s="143"/>
      <c r="AC46" s="143"/>
      <c r="AD46" s="143"/>
      <c r="AE46" s="143"/>
      <c r="AF46" s="143"/>
      <c r="AG46" s="143"/>
      <c r="AH46" s="143"/>
    </row>
    <row r="47" spans="1:34" ht="23.25" customHeight="1" x14ac:dyDescent="0.25">
      <c r="A47" s="169" t="s">
        <v>185</v>
      </c>
      <c r="B47" s="170" t="s">
        <v>186</v>
      </c>
      <c r="C47" s="171" t="s">
        <v>171</v>
      </c>
      <c r="D47" s="171"/>
      <c r="E47" s="171"/>
      <c r="F47" s="171"/>
      <c r="G47" s="172">
        <f>+G49+G55+G61+G9</f>
        <v>29</v>
      </c>
      <c r="H47" s="238">
        <f>+H49+H55+H61+H9</f>
        <v>29</v>
      </c>
      <c r="I47" s="231"/>
      <c r="J47" s="173"/>
      <c r="K47" s="173"/>
      <c r="L47" s="173"/>
      <c r="M47" s="173"/>
      <c r="N47" s="232"/>
      <c r="O47" s="227"/>
      <c r="P47" s="228"/>
      <c r="Q47" s="217"/>
      <c r="R47" s="174"/>
      <c r="S47" s="174"/>
      <c r="T47" s="174"/>
      <c r="U47" s="174"/>
      <c r="V47" s="174"/>
      <c r="W47" s="174"/>
      <c r="X47" s="256"/>
      <c r="Y47" s="267"/>
      <c r="Z47" s="268"/>
      <c r="AA47" s="217"/>
      <c r="AB47" s="174"/>
      <c r="AC47" s="174"/>
      <c r="AD47" s="174"/>
      <c r="AE47" s="174"/>
      <c r="AF47" s="174"/>
      <c r="AG47" s="174"/>
      <c r="AH47" s="174"/>
    </row>
    <row r="48" spans="1:34" ht="23.25" customHeight="1" x14ac:dyDescent="0.25">
      <c r="A48" s="169" t="s">
        <v>175</v>
      </c>
      <c r="B48" s="170" t="s">
        <v>156</v>
      </c>
      <c r="C48" s="171"/>
      <c r="D48" s="171"/>
      <c r="E48" s="171"/>
      <c r="F48" s="171"/>
      <c r="G48" s="172">
        <f>+G49+G55+G61</f>
        <v>14</v>
      </c>
      <c r="H48" s="238">
        <f>+H49+H55+H61</f>
        <v>14</v>
      </c>
      <c r="I48" s="231"/>
      <c r="J48" s="173"/>
      <c r="K48" s="173"/>
      <c r="L48" s="173"/>
      <c r="M48" s="173"/>
      <c r="N48" s="232"/>
      <c r="O48" s="227"/>
      <c r="P48" s="228"/>
      <c r="Q48" s="217"/>
      <c r="R48" s="174"/>
      <c r="S48" s="174"/>
      <c r="T48" s="174"/>
      <c r="U48" s="174"/>
      <c r="V48" s="174"/>
      <c r="W48" s="174"/>
      <c r="X48" s="256"/>
      <c r="Y48" s="267"/>
      <c r="Z48" s="268"/>
      <c r="AA48" s="217"/>
      <c r="AB48" s="174"/>
      <c r="AC48" s="174"/>
      <c r="AD48" s="174"/>
      <c r="AE48" s="174"/>
      <c r="AF48" s="174"/>
      <c r="AG48" s="174"/>
      <c r="AH48" s="174"/>
    </row>
    <row r="49" spans="1:34" ht="23.25" customHeight="1" x14ac:dyDescent="0.25">
      <c r="A49" s="165" t="s">
        <v>214</v>
      </c>
      <c r="B49" s="183" t="s">
        <v>69</v>
      </c>
      <c r="C49" s="165" t="s">
        <v>155</v>
      </c>
      <c r="D49" s="124" t="s">
        <v>179</v>
      </c>
      <c r="E49" s="154"/>
      <c r="F49" s="154"/>
      <c r="G49" s="146" t="s">
        <v>64</v>
      </c>
      <c r="H49" s="234" t="s">
        <v>64</v>
      </c>
      <c r="I49" s="246">
        <v>13</v>
      </c>
      <c r="J49" s="197"/>
      <c r="K49" s="197">
        <v>34</v>
      </c>
      <c r="L49" s="197"/>
      <c r="M49" s="197">
        <v>3</v>
      </c>
      <c r="N49" s="247"/>
      <c r="O49" s="229" t="s">
        <v>229</v>
      </c>
      <c r="P49" s="230" t="s">
        <v>229</v>
      </c>
      <c r="Q49" s="214">
        <v>100</v>
      </c>
      <c r="R49" s="161" t="s">
        <v>101</v>
      </c>
      <c r="S49" s="161" t="s">
        <v>107</v>
      </c>
      <c r="T49" s="161"/>
      <c r="U49" s="119">
        <v>100</v>
      </c>
      <c r="V49" s="119" t="s">
        <v>104</v>
      </c>
      <c r="W49" s="119" t="s">
        <v>102</v>
      </c>
      <c r="X49" s="251" t="s">
        <v>125</v>
      </c>
      <c r="Y49" s="222" t="s">
        <v>230</v>
      </c>
      <c r="Z49" s="222" t="s">
        <v>230</v>
      </c>
      <c r="AA49" s="214">
        <v>100</v>
      </c>
      <c r="AB49" s="161" t="s">
        <v>104</v>
      </c>
      <c r="AC49" s="161" t="s">
        <v>102</v>
      </c>
      <c r="AD49" s="161" t="s">
        <v>125</v>
      </c>
      <c r="AE49" s="119">
        <v>100</v>
      </c>
      <c r="AF49" s="119" t="s">
        <v>104</v>
      </c>
      <c r="AG49" s="119" t="s">
        <v>102</v>
      </c>
      <c r="AH49" s="119" t="s">
        <v>125</v>
      </c>
    </row>
    <row r="50" spans="1:34" ht="23.25" customHeight="1" x14ac:dyDescent="0.25">
      <c r="A50" s="175" t="s">
        <v>216</v>
      </c>
      <c r="B50" s="127" t="s">
        <v>70</v>
      </c>
      <c r="C50" s="175" t="s">
        <v>158</v>
      </c>
      <c r="D50" s="148" t="s">
        <v>180</v>
      </c>
      <c r="E50" s="139"/>
      <c r="F50" s="139"/>
      <c r="G50" s="130"/>
      <c r="H50" s="235"/>
      <c r="I50" s="242">
        <v>7</v>
      </c>
      <c r="J50" s="166"/>
      <c r="K50" s="166">
        <v>23</v>
      </c>
      <c r="L50" s="166"/>
      <c r="M50" s="249"/>
      <c r="N50" s="250"/>
      <c r="O50" s="349"/>
      <c r="P50" s="350"/>
      <c r="Q50" s="214"/>
      <c r="R50" s="161"/>
      <c r="S50" s="161"/>
      <c r="T50" s="161"/>
      <c r="U50" s="119"/>
      <c r="V50" s="119"/>
      <c r="W50" s="119"/>
      <c r="X50" s="251"/>
      <c r="Y50" s="261"/>
      <c r="Z50" s="262"/>
      <c r="AA50" s="214"/>
      <c r="AB50" s="161"/>
      <c r="AC50" s="161"/>
      <c r="AD50" s="161"/>
      <c r="AE50" s="119"/>
      <c r="AF50" s="119"/>
      <c r="AG50" s="119"/>
      <c r="AH50" s="119"/>
    </row>
    <row r="51" spans="1:34" ht="23.25" customHeight="1" x14ac:dyDescent="0.25">
      <c r="A51" s="175" t="s">
        <v>217</v>
      </c>
      <c r="B51" s="182" t="s">
        <v>218</v>
      </c>
      <c r="C51" s="150"/>
      <c r="D51" s="148" t="s">
        <v>180</v>
      </c>
      <c r="E51" s="150"/>
      <c r="F51" s="150"/>
      <c r="G51" s="130"/>
      <c r="H51" s="235"/>
      <c r="I51" s="242">
        <v>6</v>
      </c>
      <c r="J51" s="166"/>
      <c r="K51" s="166">
        <v>11</v>
      </c>
      <c r="L51" s="166"/>
      <c r="M51" s="166">
        <v>3</v>
      </c>
      <c r="N51" s="243"/>
      <c r="O51" s="351"/>
      <c r="P51" s="352"/>
      <c r="Q51" s="214"/>
      <c r="R51" s="161"/>
      <c r="S51" s="161"/>
      <c r="T51" s="161"/>
      <c r="U51" s="119"/>
      <c r="V51" s="119"/>
      <c r="W51" s="119"/>
      <c r="X51" s="251"/>
      <c r="Y51" s="261"/>
      <c r="Z51" s="262"/>
      <c r="AA51" s="214"/>
      <c r="AB51" s="161"/>
      <c r="AC51" s="161"/>
      <c r="AD51" s="161"/>
      <c r="AE51" s="119"/>
      <c r="AF51" s="119"/>
      <c r="AG51" s="119"/>
      <c r="AH51" s="119"/>
    </row>
    <row r="52" spans="1:34" ht="23.25" customHeight="1" x14ac:dyDescent="0.25">
      <c r="A52" s="169" t="s">
        <v>159</v>
      </c>
      <c r="B52" s="170" t="s">
        <v>182</v>
      </c>
      <c r="C52" s="171"/>
      <c r="D52" s="171" t="s">
        <v>180</v>
      </c>
      <c r="E52" s="171"/>
      <c r="F52" s="171"/>
      <c r="G52" s="172"/>
      <c r="H52" s="238"/>
      <c r="I52" s="231"/>
      <c r="J52" s="173"/>
      <c r="K52" s="173"/>
      <c r="L52" s="173"/>
      <c r="M52" s="173"/>
      <c r="N52" s="232"/>
      <c r="O52" s="227"/>
      <c r="P52" s="228"/>
      <c r="Q52" s="217"/>
      <c r="R52" s="174"/>
      <c r="S52" s="174"/>
      <c r="T52" s="174"/>
      <c r="U52" s="174"/>
      <c r="V52" s="174"/>
      <c r="W52" s="174"/>
      <c r="X52" s="256"/>
      <c r="Y52" s="267"/>
      <c r="Z52" s="268"/>
      <c r="AA52" s="217"/>
      <c r="AB52" s="174"/>
      <c r="AC52" s="174"/>
      <c r="AD52" s="174"/>
      <c r="AE52" s="174"/>
      <c r="AF52" s="174"/>
      <c r="AG52" s="174"/>
      <c r="AH52" s="174"/>
    </row>
    <row r="53" spans="1:34" ht="23.25" customHeight="1" x14ac:dyDescent="0.25">
      <c r="A53" s="169" t="s">
        <v>160</v>
      </c>
      <c r="B53" s="170" t="s">
        <v>71</v>
      </c>
      <c r="C53" s="171"/>
      <c r="D53" s="171" t="s">
        <v>180</v>
      </c>
      <c r="E53" s="171"/>
      <c r="F53" s="171"/>
      <c r="G53" s="172"/>
      <c r="H53" s="238"/>
      <c r="I53" s="231"/>
      <c r="J53" s="173"/>
      <c r="K53" s="173"/>
      <c r="L53" s="173"/>
      <c r="M53" s="173"/>
      <c r="N53" s="232"/>
      <c r="O53" s="227"/>
      <c r="P53" s="228"/>
      <c r="Q53" s="217"/>
      <c r="R53" s="174"/>
      <c r="S53" s="174"/>
      <c r="T53" s="174"/>
      <c r="U53" s="174"/>
      <c r="V53" s="174"/>
      <c r="W53" s="174"/>
      <c r="X53" s="256"/>
      <c r="Y53" s="267"/>
      <c r="Z53" s="268"/>
      <c r="AA53" s="217"/>
      <c r="AB53" s="174"/>
      <c r="AC53" s="174"/>
      <c r="AD53" s="174"/>
      <c r="AE53" s="174"/>
      <c r="AF53" s="174"/>
      <c r="AG53" s="174"/>
      <c r="AH53" s="174"/>
    </row>
    <row r="54" spans="1:34" ht="23.25" customHeight="1" x14ac:dyDescent="0.25">
      <c r="A54" s="169" t="s">
        <v>161</v>
      </c>
      <c r="B54" s="170" t="s">
        <v>72</v>
      </c>
      <c r="C54" s="171"/>
      <c r="D54" s="171" t="s">
        <v>180</v>
      </c>
      <c r="E54" s="171"/>
      <c r="F54" s="171"/>
      <c r="G54" s="172"/>
      <c r="H54" s="238"/>
      <c r="I54" s="231"/>
      <c r="J54" s="173"/>
      <c r="K54" s="173"/>
      <c r="L54" s="173"/>
      <c r="M54" s="173"/>
      <c r="N54" s="232"/>
      <c r="O54" s="227"/>
      <c r="P54" s="228"/>
      <c r="Q54" s="217"/>
      <c r="R54" s="174"/>
      <c r="S54" s="174"/>
      <c r="T54" s="174"/>
      <c r="U54" s="174"/>
      <c r="V54" s="174"/>
      <c r="W54" s="174"/>
      <c r="X54" s="256"/>
      <c r="Y54" s="267"/>
      <c r="Z54" s="268"/>
      <c r="AA54" s="217"/>
      <c r="AB54" s="174"/>
      <c r="AC54" s="174"/>
      <c r="AD54" s="174"/>
      <c r="AE54" s="174"/>
      <c r="AF54" s="174"/>
      <c r="AG54" s="174"/>
      <c r="AH54" s="174"/>
    </row>
    <row r="55" spans="1:34" ht="23.1" customHeight="1" x14ac:dyDescent="0.25">
      <c r="A55" s="165" t="s">
        <v>215</v>
      </c>
      <c r="B55" s="183" t="s">
        <v>74</v>
      </c>
      <c r="C55" s="165" t="s">
        <v>165</v>
      </c>
      <c r="D55" s="124" t="s">
        <v>179</v>
      </c>
      <c r="E55" s="125"/>
      <c r="F55" s="125"/>
      <c r="G55" s="168" t="s">
        <v>61</v>
      </c>
      <c r="H55" s="233" t="s">
        <v>61</v>
      </c>
      <c r="I55" s="246">
        <v>7</v>
      </c>
      <c r="J55" s="197"/>
      <c r="K55" s="197">
        <v>33</v>
      </c>
      <c r="L55" s="197"/>
      <c r="M55" s="125"/>
      <c r="N55" s="224"/>
      <c r="O55" s="229" t="s">
        <v>229</v>
      </c>
      <c r="P55" s="230" t="s">
        <v>229</v>
      </c>
      <c r="Q55" s="214">
        <v>100</v>
      </c>
      <c r="R55" s="161" t="s">
        <v>101</v>
      </c>
      <c r="S55" s="162" t="s">
        <v>110</v>
      </c>
      <c r="T55" s="161"/>
      <c r="U55" s="119">
        <v>100</v>
      </c>
      <c r="V55" s="119" t="s">
        <v>104</v>
      </c>
      <c r="W55" s="119" t="s">
        <v>105</v>
      </c>
      <c r="X55" s="251" t="s">
        <v>124</v>
      </c>
      <c r="Y55" s="222" t="s">
        <v>230</v>
      </c>
      <c r="Z55" s="222" t="s">
        <v>230</v>
      </c>
      <c r="AA55" s="214">
        <v>100</v>
      </c>
      <c r="AB55" s="161" t="s">
        <v>104</v>
      </c>
      <c r="AC55" s="161" t="s">
        <v>105</v>
      </c>
      <c r="AD55" s="161" t="s">
        <v>124</v>
      </c>
      <c r="AE55" s="119">
        <v>100</v>
      </c>
      <c r="AF55" s="119" t="s">
        <v>104</v>
      </c>
      <c r="AG55" s="119" t="s">
        <v>105</v>
      </c>
      <c r="AH55" s="119" t="s">
        <v>124</v>
      </c>
    </row>
    <row r="56" spans="1:34" ht="23.25" customHeight="1" x14ac:dyDescent="0.25">
      <c r="A56" s="175" t="s">
        <v>219</v>
      </c>
      <c r="B56" s="182" t="s">
        <v>221</v>
      </c>
      <c r="C56" s="195"/>
      <c r="D56" s="177" t="s">
        <v>180</v>
      </c>
      <c r="E56" s="181"/>
      <c r="F56" s="181"/>
      <c r="G56" s="168"/>
      <c r="H56" s="233"/>
      <c r="I56" s="242">
        <v>4</v>
      </c>
      <c r="J56" s="166"/>
      <c r="K56" s="166">
        <v>17</v>
      </c>
      <c r="L56" s="166"/>
      <c r="M56" s="166"/>
      <c r="N56" s="243"/>
      <c r="O56" s="351"/>
      <c r="P56" s="352"/>
      <c r="Q56" s="214"/>
      <c r="R56" s="161"/>
      <c r="S56" s="161"/>
      <c r="T56" s="161"/>
      <c r="U56" s="119"/>
      <c r="V56" s="119"/>
      <c r="W56" s="119"/>
      <c r="X56" s="251"/>
      <c r="Y56" s="261"/>
      <c r="Z56" s="262"/>
      <c r="AA56" s="214"/>
      <c r="AB56" s="161"/>
      <c r="AC56" s="161"/>
      <c r="AD56" s="161"/>
      <c r="AE56" s="119"/>
      <c r="AF56" s="119"/>
      <c r="AG56" s="119"/>
      <c r="AH56" s="119"/>
    </row>
    <row r="57" spans="1:34" ht="23.25" customHeight="1" x14ac:dyDescent="0.25">
      <c r="A57" s="175" t="s">
        <v>220</v>
      </c>
      <c r="B57" s="182" t="s">
        <v>222</v>
      </c>
      <c r="C57" s="195"/>
      <c r="D57" s="177" t="s">
        <v>180</v>
      </c>
      <c r="E57" s="195"/>
      <c r="F57" s="195"/>
      <c r="G57" s="168"/>
      <c r="H57" s="233"/>
      <c r="I57" s="242">
        <v>3</v>
      </c>
      <c r="J57" s="166"/>
      <c r="K57" s="166">
        <v>16</v>
      </c>
      <c r="L57" s="166"/>
      <c r="M57" s="166"/>
      <c r="N57" s="243"/>
      <c r="O57" s="351"/>
      <c r="P57" s="352"/>
      <c r="Q57" s="214"/>
      <c r="R57" s="161"/>
      <c r="S57" s="161"/>
      <c r="T57" s="161"/>
      <c r="U57" s="119"/>
      <c r="V57" s="119"/>
      <c r="W57" s="119"/>
      <c r="X57" s="251"/>
      <c r="Y57" s="261"/>
      <c r="Z57" s="262"/>
      <c r="AA57" s="214"/>
      <c r="AB57" s="161"/>
      <c r="AC57" s="161"/>
      <c r="AD57" s="161"/>
      <c r="AE57" s="119"/>
      <c r="AF57" s="119"/>
      <c r="AG57" s="119"/>
      <c r="AH57" s="119"/>
    </row>
    <row r="58" spans="1:34" ht="23.25" customHeight="1" x14ac:dyDescent="0.25">
      <c r="A58" s="169" t="s">
        <v>162</v>
      </c>
      <c r="B58" s="170" t="s">
        <v>75</v>
      </c>
      <c r="C58" s="171"/>
      <c r="D58" s="171" t="s">
        <v>180</v>
      </c>
      <c r="E58" s="171"/>
      <c r="F58" s="171"/>
      <c r="G58" s="172"/>
      <c r="H58" s="238"/>
      <c r="I58" s="231"/>
      <c r="J58" s="173"/>
      <c r="K58" s="173"/>
      <c r="L58" s="173"/>
      <c r="M58" s="173"/>
      <c r="N58" s="232"/>
      <c r="O58" s="227"/>
      <c r="P58" s="228"/>
      <c r="Q58" s="217"/>
      <c r="R58" s="174"/>
      <c r="S58" s="174"/>
      <c r="T58" s="174"/>
      <c r="U58" s="174"/>
      <c r="V58" s="174"/>
      <c r="W58" s="174"/>
      <c r="X58" s="256"/>
      <c r="Y58" s="267"/>
      <c r="Z58" s="268"/>
      <c r="AA58" s="217"/>
      <c r="AB58" s="174"/>
      <c r="AC58" s="174"/>
      <c r="AD58" s="174"/>
      <c r="AE58" s="174"/>
      <c r="AF58" s="174"/>
      <c r="AG58" s="174"/>
      <c r="AH58" s="174"/>
    </row>
    <row r="59" spans="1:34" ht="23.25" customHeight="1" x14ac:dyDescent="0.25">
      <c r="A59" s="169" t="s">
        <v>163</v>
      </c>
      <c r="B59" s="170" t="s">
        <v>76</v>
      </c>
      <c r="C59" s="171"/>
      <c r="D59" s="171" t="s">
        <v>180</v>
      </c>
      <c r="E59" s="171"/>
      <c r="F59" s="171"/>
      <c r="G59" s="172"/>
      <c r="H59" s="238"/>
      <c r="I59" s="231"/>
      <c r="J59" s="173"/>
      <c r="K59" s="173"/>
      <c r="L59" s="173"/>
      <c r="M59" s="173"/>
      <c r="N59" s="232"/>
      <c r="O59" s="227"/>
      <c r="P59" s="228"/>
      <c r="Q59" s="217"/>
      <c r="R59" s="174"/>
      <c r="S59" s="174"/>
      <c r="T59" s="174"/>
      <c r="U59" s="174"/>
      <c r="V59" s="174"/>
      <c r="W59" s="174"/>
      <c r="X59" s="256"/>
      <c r="Y59" s="267"/>
      <c r="Z59" s="268"/>
      <c r="AA59" s="217"/>
      <c r="AB59" s="174"/>
      <c r="AC59" s="174"/>
      <c r="AD59" s="174"/>
      <c r="AE59" s="174"/>
      <c r="AF59" s="174"/>
      <c r="AG59" s="174"/>
      <c r="AH59" s="174"/>
    </row>
    <row r="60" spans="1:34" ht="23.25" customHeight="1" x14ac:dyDescent="0.25">
      <c r="A60" s="169" t="s">
        <v>164</v>
      </c>
      <c r="B60" s="170" t="s">
        <v>77</v>
      </c>
      <c r="C60" s="171"/>
      <c r="D60" s="171" t="s">
        <v>180</v>
      </c>
      <c r="E60" s="171"/>
      <c r="F60" s="171"/>
      <c r="G60" s="172"/>
      <c r="H60" s="238"/>
      <c r="I60" s="231"/>
      <c r="J60" s="173"/>
      <c r="K60" s="173"/>
      <c r="L60" s="173"/>
      <c r="M60" s="173"/>
      <c r="N60" s="232"/>
      <c r="O60" s="227"/>
      <c r="P60" s="228"/>
      <c r="Q60" s="217"/>
      <c r="R60" s="174"/>
      <c r="S60" s="174"/>
      <c r="T60" s="174"/>
      <c r="U60" s="174"/>
      <c r="V60" s="174"/>
      <c r="W60" s="174"/>
      <c r="X60" s="256"/>
      <c r="Y60" s="267"/>
      <c r="Z60" s="268"/>
      <c r="AA60" s="217"/>
      <c r="AB60" s="174"/>
      <c r="AC60" s="174"/>
      <c r="AD60" s="174"/>
      <c r="AE60" s="174"/>
      <c r="AF60" s="174"/>
      <c r="AG60" s="174"/>
      <c r="AH60" s="174"/>
    </row>
    <row r="61" spans="1:34" ht="23.25" customHeight="1" x14ac:dyDescent="0.25">
      <c r="A61" s="169" t="s">
        <v>166</v>
      </c>
      <c r="B61" s="170" t="s">
        <v>48</v>
      </c>
      <c r="C61" s="171"/>
      <c r="D61" s="171" t="s">
        <v>179</v>
      </c>
      <c r="E61" s="171"/>
      <c r="F61" s="171"/>
      <c r="G61" s="172" t="s">
        <v>64</v>
      </c>
      <c r="H61" s="238" t="s">
        <v>64</v>
      </c>
      <c r="I61" s="231"/>
      <c r="J61" s="173"/>
      <c r="K61" s="173">
        <v>10</v>
      </c>
      <c r="L61" s="173"/>
      <c r="M61" s="173">
        <v>40</v>
      </c>
      <c r="N61" s="232"/>
      <c r="O61" s="227"/>
      <c r="P61" s="228"/>
      <c r="Q61" s="217">
        <v>100</v>
      </c>
      <c r="R61" s="174" t="s">
        <v>101</v>
      </c>
      <c r="S61" s="174" t="s">
        <v>109</v>
      </c>
      <c r="T61" s="174"/>
      <c r="U61" s="174">
        <v>100</v>
      </c>
      <c r="V61" s="174" t="s">
        <v>104</v>
      </c>
      <c r="W61" s="174" t="s">
        <v>102</v>
      </c>
      <c r="X61" s="256" t="s">
        <v>125</v>
      </c>
      <c r="Y61" s="267"/>
      <c r="Z61" s="268"/>
      <c r="AA61" s="217">
        <v>100</v>
      </c>
      <c r="AB61" s="174" t="s">
        <v>104</v>
      </c>
      <c r="AC61" s="174" t="s">
        <v>102</v>
      </c>
      <c r="AD61" s="174" t="s">
        <v>125</v>
      </c>
      <c r="AE61" s="174">
        <v>100</v>
      </c>
      <c r="AF61" s="174" t="s">
        <v>104</v>
      </c>
      <c r="AG61" s="174" t="s">
        <v>102</v>
      </c>
      <c r="AH61" s="174" t="s">
        <v>125</v>
      </c>
    </row>
    <row r="62" spans="1:34" ht="23.25" customHeight="1" x14ac:dyDescent="0.25">
      <c r="A62" s="169" t="s">
        <v>167</v>
      </c>
      <c r="B62" s="170" t="s">
        <v>49</v>
      </c>
      <c r="C62" s="171"/>
      <c r="D62" s="171" t="s">
        <v>180</v>
      </c>
      <c r="E62" s="171"/>
      <c r="F62" s="171"/>
      <c r="G62" s="172"/>
      <c r="H62" s="238"/>
      <c r="I62" s="231"/>
      <c r="J62" s="173"/>
      <c r="K62" s="173"/>
      <c r="L62" s="173"/>
      <c r="M62" s="173"/>
      <c r="N62" s="232"/>
      <c r="O62" s="227"/>
      <c r="P62" s="228"/>
      <c r="Q62" s="217"/>
      <c r="R62" s="174"/>
      <c r="S62" s="174"/>
      <c r="T62" s="174"/>
      <c r="U62" s="174"/>
      <c r="V62" s="174"/>
      <c r="W62" s="174"/>
      <c r="X62" s="256"/>
      <c r="Y62" s="267"/>
      <c r="Z62" s="268"/>
      <c r="AA62" s="217"/>
      <c r="AB62" s="174"/>
      <c r="AC62" s="174"/>
      <c r="AD62" s="174"/>
      <c r="AE62" s="174"/>
      <c r="AF62" s="174"/>
      <c r="AG62" s="174"/>
      <c r="AH62" s="174"/>
    </row>
    <row r="63" spans="1:34" ht="23.25" customHeight="1" x14ac:dyDescent="0.25">
      <c r="A63" s="169" t="s">
        <v>168</v>
      </c>
      <c r="B63" s="170" t="s">
        <v>79</v>
      </c>
      <c r="C63" s="171"/>
      <c r="D63" s="171" t="s">
        <v>180</v>
      </c>
      <c r="E63" s="171"/>
      <c r="F63" s="171"/>
      <c r="G63" s="172"/>
      <c r="H63" s="238"/>
      <c r="I63" s="231"/>
      <c r="J63" s="173"/>
      <c r="K63" s="173"/>
      <c r="L63" s="173"/>
      <c r="M63" s="173"/>
      <c r="N63" s="232"/>
      <c r="O63" s="227"/>
      <c r="P63" s="228"/>
      <c r="Q63" s="217"/>
      <c r="R63" s="174"/>
      <c r="S63" s="174"/>
      <c r="T63" s="174"/>
      <c r="U63" s="174"/>
      <c r="V63" s="174"/>
      <c r="W63" s="174"/>
      <c r="X63" s="256"/>
      <c r="Y63" s="267"/>
      <c r="Z63" s="268"/>
      <c r="AA63" s="217"/>
      <c r="AB63" s="174"/>
      <c r="AC63" s="174"/>
      <c r="AD63" s="174"/>
      <c r="AE63" s="174"/>
      <c r="AF63" s="174"/>
      <c r="AG63" s="174"/>
      <c r="AH63" s="174"/>
    </row>
    <row r="64" spans="1:34" ht="23.25" customHeight="1" x14ac:dyDescent="0.25">
      <c r="A64" s="169" t="s">
        <v>169</v>
      </c>
      <c r="B64" s="170" t="s">
        <v>80</v>
      </c>
      <c r="C64" s="171"/>
      <c r="D64" s="171" t="s">
        <v>180</v>
      </c>
      <c r="E64" s="171"/>
      <c r="F64" s="171"/>
      <c r="G64" s="172"/>
      <c r="H64" s="238"/>
      <c r="I64" s="231"/>
      <c r="J64" s="173"/>
      <c r="K64" s="173"/>
      <c r="L64" s="173"/>
      <c r="M64" s="173"/>
      <c r="N64" s="232"/>
      <c r="O64" s="358"/>
      <c r="P64" s="359"/>
      <c r="Q64" s="217"/>
      <c r="R64" s="174"/>
      <c r="S64" s="174"/>
      <c r="T64" s="174"/>
      <c r="U64" s="174"/>
      <c r="V64" s="174"/>
      <c r="W64" s="174"/>
      <c r="X64" s="256"/>
      <c r="Y64" s="269"/>
      <c r="Z64" s="270"/>
      <c r="AA64" s="217"/>
      <c r="AB64" s="174"/>
      <c r="AC64" s="174"/>
      <c r="AD64" s="174"/>
      <c r="AE64" s="174"/>
      <c r="AF64" s="174"/>
      <c r="AG64" s="174"/>
      <c r="AH64" s="174"/>
    </row>
    <row r="65" spans="11:16" x14ac:dyDescent="0.25">
      <c r="K65" s="141"/>
      <c r="L65" s="141"/>
      <c r="M65" s="141"/>
      <c r="N65" s="141"/>
      <c r="O65" s="141"/>
      <c r="P65" s="141"/>
    </row>
  </sheetData>
  <mergeCells count="20">
    <mergeCell ref="F1:F3"/>
    <mergeCell ref="G1:G3"/>
    <mergeCell ref="H1:H3"/>
    <mergeCell ref="AA1:AH1"/>
    <mergeCell ref="Q2:T2"/>
    <mergeCell ref="U2:X2"/>
    <mergeCell ref="AA2:AD2"/>
    <mergeCell ref="AE2:AH2"/>
    <mergeCell ref="O1:P2"/>
    <mergeCell ref="I2:J2"/>
    <mergeCell ref="K2:L2"/>
    <mergeCell ref="M2:N2"/>
    <mergeCell ref="Y1:Z2"/>
    <mergeCell ref="Q1:X1"/>
    <mergeCell ref="I1:N1"/>
    <mergeCell ref="A1:A3"/>
    <mergeCell ref="B1:B3"/>
    <mergeCell ref="C1:C3"/>
    <mergeCell ref="D1:D3"/>
    <mergeCell ref="E1:E3"/>
  </mergeCells>
  <dataValidations count="2">
    <dataValidation type="list" allowBlank="1" showInputMessage="1" showErrorMessage="1" sqref="AF12:AF46 AB12:AB46 V12:V46 R12:R46 AF5:AF10 AF48:AF64 AB5:AB10 AB48:AB64 V5:V10 V48:V64 R5:R10 R48:R64">
      <formula1>mod</formula1>
    </dataValidation>
    <dataValidation type="list" allowBlank="1" showInputMessage="1" showErrorMessage="1" sqref="S12:S46 AC12:AC46 AG12:AG46 W12:W46 S5:S10 S48:S64 AC5:AC10 AC48:AC64 AG5:AG10 AG48:AG64 W5:W10 W48:W64">
      <formula1>nat</formula1>
    </dataValidation>
  </dataValidations>
  <pageMargins left="0.11811023622047245" right="0.11811023622047245" top="0.35433070866141736" bottom="0.35433070866141736" header="0.31496062992125984" footer="0.31496062992125984"/>
  <pageSetup paperSize="8" scale="69" fitToHeight="2" orientation="landscape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3"/>
  <sheetViews>
    <sheetView workbookViewId="0">
      <selection activeCell="B8" sqref="B8"/>
    </sheetView>
  </sheetViews>
  <sheetFormatPr baseColWidth="10" defaultColWidth="11.5703125" defaultRowHeight="15" x14ac:dyDescent="0.25"/>
  <cols>
    <col min="1" max="1" width="11.5703125" style="1" customWidth="1"/>
    <col min="2" max="2" width="67.42578125" style="1" customWidth="1"/>
    <col min="3" max="3" width="11.5703125" style="1" customWidth="1"/>
    <col min="4" max="4" width="8.5703125" style="1" customWidth="1"/>
    <col min="5" max="5" width="8.140625" style="1" customWidth="1"/>
    <col min="6" max="6" width="15" style="1" customWidth="1"/>
    <col min="7" max="9" width="11.5703125" style="1" customWidth="1"/>
    <col min="10" max="11" width="12.85546875" style="1" customWidth="1"/>
    <col min="12" max="12" width="11.5703125" style="31" customWidth="1"/>
    <col min="13" max="13" width="11.5703125" style="32" customWidth="1"/>
    <col min="14" max="23" width="11.5703125" style="33" customWidth="1"/>
    <col min="24" max="231" width="11.5703125" style="1" customWidth="1"/>
    <col min="232" max="16384" width="11.5703125" style="2"/>
  </cols>
  <sheetData>
    <row r="1" spans="1:23" ht="51" customHeight="1" x14ac:dyDescent="0.25">
      <c r="A1" s="299" t="s">
        <v>0</v>
      </c>
      <c r="B1" s="299" t="s">
        <v>1</v>
      </c>
      <c r="C1" s="299" t="s">
        <v>123</v>
      </c>
      <c r="D1" s="299" t="s">
        <v>2</v>
      </c>
      <c r="E1" s="299" t="s">
        <v>3</v>
      </c>
      <c r="F1" s="299" t="s">
        <v>4</v>
      </c>
      <c r="G1" s="299" t="s">
        <v>5</v>
      </c>
      <c r="H1" s="309" t="s">
        <v>6</v>
      </c>
      <c r="I1" s="310"/>
      <c r="J1" s="310"/>
      <c r="K1" s="311"/>
      <c r="L1" s="312" t="s">
        <v>7</v>
      </c>
      <c r="M1" s="313"/>
      <c r="N1" s="313"/>
      <c r="O1" s="313"/>
      <c r="P1" s="312" t="s">
        <v>8</v>
      </c>
      <c r="Q1" s="313"/>
      <c r="R1" s="313"/>
      <c r="S1" s="313"/>
      <c r="T1" s="312" t="s">
        <v>9</v>
      </c>
      <c r="U1" s="313"/>
      <c r="V1" s="313"/>
      <c r="W1" s="313"/>
    </row>
    <row r="2" spans="1:23" ht="51" customHeight="1" x14ac:dyDescent="0.25">
      <c r="A2" s="300"/>
      <c r="B2" s="300"/>
      <c r="C2" s="300"/>
      <c r="D2" s="300"/>
      <c r="E2" s="300"/>
      <c r="F2" s="300"/>
      <c r="G2" s="300"/>
      <c r="H2" s="299" t="s">
        <v>10</v>
      </c>
      <c r="I2" s="299" t="s">
        <v>11</v>
      </c>
      <c r="J2" s="321" t="s">
        <v>12</v>
      </c>
      <c r="K2" s="323" t="s">
        <v>13</v>
      </c>
      <c r="L2" s="306" t="s">
        <v>14</v>
      </c>
      <c r="M2" s="306" t="s">
        <v>15</v>
      </c>
      <c r="N2" s="302" t="s">
        <v>16</v>
      </c>
      <c r="O2" s="302" t="s">
        <v>17</v>
      </c>
      <c r="P2" s="302" t="s">
        <v>14</v>
      </c>
      <c r="Q2" s="302" t="s">
        <v>15</v>
      </c>
      <c r="R2" s="302" t="s">
        <v>16</v>
      </c>
      <c r="S2" s="302" t="s">
        <v>17</v>
      </c>
      <c r="T2" s="302" t="s">
        <v>14</v>
      </c>
      <c r="U2" s="302" t="s">
        <v>15</v>
      </c>
      <c r="V2" s="302" t="s">
        <v>16</v>
      </c>
      <c r="W2" s="302" t="s">
        <v>17</v>
      </c>
    </row>
    <row r="3" spans="1:23" ht="34.5" customHeight="1" x14ac:dyDescent="0.25">
      <c r="A3" s="301"/>
      <c r="B3" s="301"/>
      <c r="C3" s="301"/>
      <c r="D3" s="301"/>
      <c r="E3" s="301"/>
      <c r="F3" s="301"/>
      <c r="G3" s="301"/>
      <c r="H3" s="301"/>
      <c r="I3" s="301"/>
      <c r="J3" s="322"/>
      <c r="K3" s="324"/>
      <c r="L3" s="307"/>
      <c r="M3" s="307"/>
      <c r="N3" s="302"/>
      <c r="O3" s="302"/>
      <c r="P3" s="308"/>
      <c r="Q3" s="308"/>
      <c r="R3" s="302"/>
      <c r="S3" s="302"/>
      <c r="T3" s="308"/>
      <c r="U3" s="308"/>
      <c r="V3" s="302"/>
      <c r="W3" s="302"/>
    </row>
    <row r="4" spans="1:23" ht="17.100000000000001" customHeight="1" x14ac:dyDescent="0.2">
      <c r="A4" s="3"/>
      <c r="B4" s="4" t="s">
        <v>18</v>
      </c>
      <c r="C4" s="4" t="s">
        <v>19</v>
      </c>
      <c r="D4" s="5"/>
      <c r="E4" s="5"/>
      <c r="F4" s="6" t="s">
        <v>19</v>
      </c>
      <c r="G4" s="7"/>
      <c r="H4" s="5"/>
      <c r="I4" s="5"/>
      <c r="J4" s="8"/>
      <c r="K4" s="9"/>
      <c r="L4" s="10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6.5" customHeight="1" x14ac:dyDescent="0.2">
      <c r="A5" s="3"/>
      <c r="B5" s="82"/>
      <c r="C5" s="3"/>
      <c r="D5" s="64"/>
      <c r="E5" s="64"/>
      <c r="F5" s="5"/>
      <c r="G5" s="13"/>
      <c r="H5" s="5"/>
      <c r="I5" s="5"/>
      <c r="J5" s="8"/>
      <c r="K5" s="9"/>
      <c r="L5" s="14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3.25" customHeight="1" x14ac:dyDescent="0.25">
      <c r="A6" s="79" t="s">
        <v>27</v>
      </c>
      <c r="B6" s="88" t="s">
        <v>28</v>
      </c>
      <c r="C6" s="89" t="str">
        <f>'M3C 2020-21 LP GEDT FI+FC HYP2'!C12</f>
        <v>LLF1X10</v>
      </c>
      <c r="D6" s="90" t="s">
        <v>61</v>
      </c>
      <c r="E6" s="90" t="s">
        <v>61</v>
      </c>
      <c r="F6" s="91" t="s">
        <v>65</v>
      </c>
      <c r="G6" s="92">
        <v>32</v>
      </c>
      <c r="H6" s="93">
        <f>'M3C 2020-21 LP GEDT FI+FC HYP2'!I12</f>
        <v>21</v>
      </c>
      <c r="I6" s="94">
        <f>'M3C 2020-21 LP GEDT FI+FC HYP2'!K12</f>
        <v>34</v>
      </c>
      <c r="J6" s="93">
        <f>'M3C 2020-21 LP GEDT FI+FC HYP2'!N12</f>
        <v>0</v>
      </c>
      <c r="K6" s="95">
        <f t="shared" ref="K6:K22" si="0">O6+S6+W6</f>
        <v>58</v>
      </c>
      <c r="L6" s="67">
        <v>1.5</v>
      </c>
      <c r="M6" s="68">
        <v>1</v>
      </c>
      <c r="N6" s="93">
        <v>16</v>
      </c>
      <c r="O6" s="68">
        <f t="shared" ref="O6:O35" si="1">N6*L6</f>
        <v>24</v>
      </c>
      <c r="P6" s="68">
        <v>1</v>
      </c>
      <c r="Q6" s="68">
        <v>1</v>
      </c>
      <c r="R6" s="94">
        <v>34</v>
      </c>
      <c r="S6" s="68">
        <f t="shared" ref="S6:S22" si="2">Q6*R6</f>
        <v>34</v>
      </c>
      <c r="T6" s="69"/>
      <c r="U6" s="70"/>
      <c r="V6" s="70"/>
      <c r="W6" s="71"/>
    </row>
    <row r="7" spans="1:23" ht="23.25" customHeight="1" x14ac:dyDescent="0.25">
      <c r="A7" s="62"/>
      <c r="B7" s="83" t="str">
        <f>'M3C 2020-21 LP GEDT FI+FC HYP2'!B13</f>
        <v>EC 1 : Notions de bases en hydrologie et limnologie</v>
      </c>
      <c r="C7" s="72" t="str">
        <f>'M3C 2020-21 LP GEDT FI+FC HYP2'!D13</f>
        <v>EC</v>
      </c>
      <c r="D7" s="84"/>
      <c r="E7" s="84"/>
      <c r="F7" s="85"/>
      <c r="G7" s="86"/>
      <c r="H7" s="121">
        <f>'M3C 2020-21 LP GEDT FI+FC HYP2'!I13</f>
        <v>0</v>
      </c>
      <c r="I7" s="122">
        <f>'M3C 2020-21 LP GEDT FI+FC HYP2'!K13</f>
        <v>0</v>
      </c>
      <c r="J7" s="121">
        <f>'M3C 2020-21 LP GEDT FI+FC HYP2'!N13</f>
        <v>0</v>
      </c>
      <c r="K7" s="78"/>
      <c r="L7" s="16"/>
      <c r="M7" s="17"/>
      <c r="N7" s="87"/>
      <c r="O7" s="17"/>
      <c r="P7" s="17"/>
      <c r="Q7" s="17"/>
      <c r="R7" s="61"/>
      <c r="S7" s="17"/>
      <c r="T7" s="34"/>
      <c r="U7" s="18"/>
      <c r="V7" s="18"/>
      <c r="W7" s="35"/>
    </row>
    <row r="8" spans="1:23" ht="23.25" customHeight="1" x14ac:dyDescent="0.25">
      <c r="A8" s="62"/>
      <c r="B8" s="83" t="str">
        <f>'M3C 2020-21 LP GEDT FI+FC HYP2'!B14</f>
        <v>EC 2 : Notions de base en hydrogéologie, fonctionnement hydrique des sols</v>
      </c>
      <c r="C8" s="72" t="str">
        <f>'M3C 2020-21 LP GEDT FI+FC HYP2'!D14</f>
        <v>EC</v>
      </c>
      <c r="D8" s="84"/>
      <c r="E8" s="84"/>
      <c r="F8" s="85"/>
      <c r="G8" s="86"/>
      <c r="H8" s="121">
        <f>'M3C 2020-21 LP GEDT FI+FC HYP2'!I14</f>
        <v>0</v>
      </c>
      <c r="I8" s="122">
        <f>'M3C 2020-21 LP GEDT FI+FC HYP2'!K14</f>
        <v>0</v>
      </c>
      <c r="J8" s="121">
        <f>'M3C 2020-21 LP GEDT FI+FC HYP2'!N14</f>
        <v>0</v>
      </c>
      <c r="K8" s="78"/>
      <c r="L8" s="16"/>
      <c r="M8" s="17"/>
      <c r="N8" s="87"/>
      <c r="O8" s="17"/>
      <c r="P8" s="17"/>
      <c r="Q8" s="17"/>
      <c r="R8" s="61"/>
      <c r="S8" s="17"/>
      <c r="T8" s="34"/>
      <c r="U8" s="18"/>
      <c r="V8" s="18"/>
      <c r="W8" s="35"/>
    </row>
    <row r="9" spans="1:23" ht="23.25" customHeight="1" x14ac:dyDescent="0.25">
      <c r="A9" s="62"/>
      <c r="B9" s="83" t="str">
        <f>'M3C 2020-21 LP GEDT FI+FC HYP2'!B15</f>
        <v>EC 3 : Politique et Droit des territoires, de l'eau et de l'environnement</v>
      </c>
      <c r="C9" s="72" t="str">
        <f>'M3C 2020-21 LP GEDT FI+FC HYP2'!D15</f>
        <v>EC</v>
      </c>
      <c r="D9" s="84"/>
      <c r="E9" s="84"/>
      <c r="F9" s="85"/>
      <c r="G9" s="86"/>
      <c r="H9" s="121">
        <f>'M3C 2020-21 LP GEDT FI+FC HYP2'!I15</f>
        <v>0</v>
      </c>
      <c r="I9" s="122">
        <f>'M3C 2020-21 LP GEDT FI+FC HYP2'!K15</f>
        <v>0</v>
      </c>
      <c r="J9" s="121">
        <f>'M3C 2020-21 LP GEDT FI+FC HYP2'!N15</f>
        <v>0</v>
      </c>
      <c r="K9" s="78"/>
      <c r="L9" s="16"/>
      <c r="M9" s="17"/>
      <c r="N9" s="87"/>
      <c r="O9" s="17"/>
      <c r="P9" s="17"/>
      <c r="Q9" s="17"/>
      <c r="R9" s="61"/>
      <c r="S9" s="17"/>
      <c r="T9" s="34"/>
      <c r="U9" s="18"/>
      <c r="V9" s="18"/>
      <c r="W9" s="35"/>
    </row>
    <row r="10" spans="1:23" ht="23.25" customHeight="1" x14ac:dyDescent="0.25">
      <c r="A10" s="79" t="s">
        <v>32</v>
      </c>
      <c r="B10" s="88" t="s">
        <v>33</v>
      </c>
      <c r="C10" s="89" t="str">
        <f>'M3C 2020-21 LP GEDT FI+FC HYP2'!C18</f>
        <v>LLF1X20</v>
      </c>
      <c r="D10" s="90" t="s">
        <v>62</v>
      </c>
      <c r="E10" s="90" t="s">
        <v>62</v>
      </c>
      <c r="F10" s="91" t="s">
        <v>66</v>
      </c>
      <c r="G10" s="92">
        <v>32</v>
      </c>
      <c r="H10" s="93">
        <f>'M3C 2020-21 LP GEDT FI+FC HYP2'!I18</f>
        <v>15</v>
      </c>
      <c r="I10" s="94">
        <f>'M3C 2020-21 LP GEDT FI+FC HYP2'!K18</f>
        <v>55</v>
      </c>
      <c r="J10" s="93">
        <f>'M3C 2020-21 LP GEDT FI+FC HYP2'!N18</f>
        <v>0</v>
      </c>
      <c r="K10" s="95">
        <f t="shared" ref="K10:K14" si="3">O10+S10+W10</f>
        <v>81</v>
      </c>
      <c r="L10" s="67">
        <v>1.5</v>
      </c>
      <c r="M10" s="68">
        <v>1</v>
      </c>
      <c r="N10" s="93">
        <v>22</v>
      </c>
      <c r="O10" s="68">
        <f t="shared" ref="O10:O14" si="4">N10*L10</f>
        <v>33</v>
      </c>
      <c r="P10" s="68">
        <v>1</v>
      </c>
      <c r="Q10" s="68">
        <v>1</v>
      </c>
      <c r="R10" s="94">
        <v>48</v>
      </c>
      <c r="S10" s="68">
        <f t="shared" ref="S10:S14" si="5">Q10*R10</f>
        <v>48</v>
      </c>
      <c r="T10" s="69"/>
      <c r="U10" s="68"/>
      <c r="V10" s="96"/>
      <c r="W10" s="71"/>
    </row>
    <row r="11" spans="1:23" ht="23.25" customHeight="1" x14ac:dyDescent="0.25">
      <c r="A11" s="62"/>
      <c r="B11" s="83" t="str">
        <f>'M3C 2020-21 LP GEDT FI+FC HYP2'!B19</f>
        <v>EC 1 : L'hydraulique agricole</v>
      </c>
      <c r="C11" s="72" t="str">
        <f>'M3C 2020-21 LP GEDT FI+FC HYP2'!D19</f>
        <v>EC</v>
      </c>
      <c r="D11" s="84"/>
      <c r="E11" s="84"/>
      <c r="F11" s="85"/>
      <c r="G11" s="86"/>
      <c r="H11" s="121">
        <f>'M3C 2020-21 LP GEDT FI+FC HYP2'!I19</f>
        <v>12</v>
      </c>
      <c r="I11" s="122">
        <f>'M3C 2020-21 LP GEDT FI+FC HYP2'!K19</f>
        <v>28</v>
      </c>
      <c r="J11" s="121">
        <f>'M3C 2020-21 LP GEDT FI+FC HYP2'!N19</f>
        <v>0</v>
      </c>
      <c r="K11" s="78"/>
      <c r="L11" s="16"/>
      <c r="M11" s="17"/>
      <c r="N11" s="87"/>
      <c r="O11" s="17"/>
      <c r="P11" s="17"/>
      <c r="Q11" s="17"/>
      <c r="R11" s="61"/>
      <c r="S11" s="17"/>
      <c r="T11" s="34"/>
      <c r="U11" s="17"/>
      <c r="V11" s="76"/>
      <c r="W11" s="35"/>
    </row>
    <row r="12" spans="1:23" ht="23.25" customHeight="1" x14ac:dyDescent="0.25">
      <c r="A12" s="62"/>
      <c r="B12" s="83" t="str">
        <f>'M3C 2020-21 LP GEDT FI+FC HYP2'!B20</f>
        <v>EC 2 : L'hydraulique urbaine</v>
      </c>
      <c r="C12" s="72" t="str">
        <f>'M3C 2020-21 LP GEDT FI+FC HYP2'!D20</f>
        <v>EC</v>
      </c>
      <c r="D12" s="84"/>
      <c r="E12" s="84"/>
      <c r="F12" s="85"/>
      <c r="G12" s="86"/>
      <c r="H12" s="121">
        <f>'M3C 2020-21 LP GEDT FI+FC HYP2'!I20</f>
        <v>3</v>
      </c>
      <c r="I12" s="122">
        <f>'M3C 2020-21 LP GEDT FI+FC HYP2'!K20</f>
        <v>27</v>
      </c>
      <c r="J12" s="121">
        <f>'M3C 2020-21 LP GEDT FI+FC HYP2'!N20</f>
        <v>0</v>
      </c>
      <c r="K12" s="78"/>
      <c r="L12" s="16"/>
      <c r="M12" s="17"/>
      <c r="N12" s="87"/>
      <c r="O12" s="17"/>
      <c r="P12" s="17"/>
      <c r="Q12" s="17"/>
      <c r="R12" s="61"/>
      <c r="S12" s="17"/>
      <c r="T12" s="34"/>
      <c r="U12" s="17"/>
      <c r="V12" s="77"/>
      <c r="W12" s="35"/>
    </row>
    <row r="13" spans="1:23" ht="23.25" customHeight="1" x14ac:dyDescent="0.25">
      <c r="A13" s="62"/>
      <c r="B13" s="83" t="str">
        <f>'M3C 2020-21 LP GEDT FI+FC HYP2'!B21</f>
        <v>EC 3 : Géothermie</v>
      </c>
      <c r="C13" s="72" t="str">
        <f>'M3C 2020-21 LP GEDT FI+FC HYP2'!D21</f>
        <v>EC</v>
      </c>
      <c r="D13" s="84"/>
      <c r="E13" s="84"/>
      <c r="F13" s="85"/>
      <c r="G13" s="86"/>
      <c r="H13" s="121">
        <f>'M3C 2020-21 LP GEDT FI+FC HYP2'!I21</f>
        <v>0</v>
      </c>
      <c r="I13" s="122">
        <f>'M3C 2020-21 LP GEDT FI+FC HYP2'!K21</f>
        <v>0</v>
      </c>
      <c r="J13" s="121">
        <f>'M3C 2020-21 LP GEDT FI+FC HYP2'!N21</f>
        <v>0</v>
      </c>
      <c r="K13" s="78"/>
      <c r="L13" s="16"/>
      <c r="M13" s="17"/>
      <c r="N13" s="87"/>
      <c r="O13" s="17"/>
      <c r="P13" s="17"/>
      <c r="Q13" s="17"/>
      <c r="R13" s="61"/>
      <c r="S13" s="17"/>
      <c r="T13" s="34"/>
      <c r="U13" s="17"/>
      <c r="V13" s="77"/>
      <c r="W13" s="35"/>
    </row>
    <row r="14" spans="1:23" ht="23.25" customHeight="1" x14ac:dyDescent="0.25">
      <c r="A14" s="79" t="s">
        <v>37</v>
      </c>
      <c r="B14" s="88" t="s">
        <v>38</v>
      </c>
      <c r="C14" s="89" t="str">
        <f>'M3C 2020-21 LP GEDT FI+FC HYP2'!C22</f>
        <v>LLF1X30</v>
      </c>
      <c r="D14" s="90" t="s">
        <v>61</v>
      </c>
      <c r="E14" s="90" t="s">
        <v>61</v>
      </c>
      <c r="F14" s="91" t="s">
        <v>65</v>
      </c>
      <c r="G14" s="92">
        <v>32</v>
      </c>
      <c r="H14" s="93">
        <f>'M3C 2020-21 LP GEDT FI+FC HYP2'!I22</f>
        <v>11</v>
      </c>
      <c r="I14" s="94">
        <f>'M3C 2020-21 LP GEDT FI+FC HYP2'!K22</f>
        <v>44</v>
      </c>
      <c r="J14" s="93">
        <f>'M3C 2020-21 LP GEDT FI+FC HYP2'!N22</f>
        <v>0</v>
      </c>
      <c r="K14" s="95">
        <f t="shared" si="3"/>
        <v>55</v>
      </c>
      <c r="L14" s="67">
        <v>1.5</v>
      </c>
      <c r="M14" s="68">
        <v>1</v>
      </c>
      <c r="N14" s="93">
        <v>10</v>
      </c>
      <c r="O14" s="68">
        <f t="shared" si="4"/>
        <v>15</v>
      </c>
      <c r="P14" s="68">
        <v>1</v>
      </c>
      <c r="Q14" s="68">
        <v>1</v>
      </c>
      <c r="R14" s="94">
        <v>40</v>
      </c>
      <c r="S14" s="68">
        <f t="shared" si="5"/>
        <v>40</v>
      </c>
      <c r="T14" s="69"/>
      <c r="U14" s="68"/>
      <c r="V14" s="96"/>
      <c r="W14" s="71"/>
    </row>
    <row r="15" spans="1:23" ht="23.25" customHeight="1" x14ac:dyDescent="0.25">
      <c r="A15" s="62"/>
      <c r="B15" s="83" t="str">
        <f>'M3C 2020-21 LP GEDT FI+FC HYP2'!B23</f>
        <v>EC 1 : Diagnostic territorial</v>
      </c>
      <c r="C15" s="72" t="str">
        <f>'M3C 2020-21 LP GEDT FI+FC HYP2'!D23</f>
        <v>EC</v>
      </c>
      <c r="D15" s="84"/>
      <c r="E15" s="84"/>
      <c r="F15" s="85"/>
      <c r="G15" s="86"/>
      <c r="H15" s="121">
        <f>'M3C 2020-21 LP GEDT FI+FC HYP2'!I23</f>
        <v>0</v>
      </c>
      <c r="I15" s="122">
        <f>'M3C 2020-21 LP GEDT FI+FC HYP2'!K23</f>
        <v>0</v>
      </c>
      <c r="J15" s="121">
        <f>'M3C 2020-21 LP GEDT FI+FC HYP2'!N23</f>
        <v>0</v>
      </c>
      <c r="K15" s="78"/>
      <c r="L15" s="16"/>
      <c r="M15" s="17"/>
      <c r="N15" s="87"/>
      <c r="O15" s="17"/>
      <c r="P15" s="17"/>
      <c r="Q15" s="17"/>
      <c r="R15" s="61"/>
      <c r="S15" s="17"/>
      <c r="T15" s="34"/>
      <c r="U15" s="18"/>
      <c r="V15" s="18"/>
      <c r="W15" s="35"/>
    </row>
    <row r="16" spans="1:23" ht="23.25" customHeight="1" x14ac:dyDescent="0.25">
      <c r="A16" s="62"/>
      <c r="B16" s="83" t="str">
        <f>'M3C 2020-21 LP GEDT FI+FC HYP2'!B24</f>
        <v>EC 2 : Cohérence des dossiers de projet de développement</v>
      </c>
      <c r="C16" s="72" t="str">
        <f>'M3C 2020-21 LP GEDT FI+FC HYP2'!D24</f>
        <v>EC</v>
      </c>
      <c r="D16" s="84"/>
      <c r="E16" s="84"/>
      <c r="F16" s="85"/>
      <c r="G16" s="86"/>
      <c r="H16" s="121">
        <f>'M3C 2020-21 LP GEDT FI+FC HYP2'!I24</f>
        <v>0</v>
      </c>
      <c r="I16" s="122">
        <f>'M3C 2020-21 LP GEDT FI+FC HYP2'!K24</f>
        <v>0</v>
      </c>
      <c r="J16" s="121">
        <f>'M3C 2020-21 LP GEDT FI+FC HYP2'!N24</f>
        <v>0</v>
      </c>
      <c r="K16" s="78"/>
      <c r="L16" s="16"/>
      <c r="M16" s="17"/>
      <c r="N16" s="87"/>
      <c r="O16" s="17"/>
      <c r="P16" s="17"/>
      <c r="Q16" s="17"/>
      <c r="R16" s="61"/>
      <c r="S16" s="17"/>
      <c r="T16" s="34"/>
      <c r="U16" s="18"/>
      <c r="V16" s="18"/>
      <c r="W16" s="35"/>
    </row>
    <row r="17" spans="1:23" ht="23.25" customHeight="1" x14ac:dyDescent="0.25">
      <c r="A17" s="62"/>
      <c r="B17" s="83" t="str">
        <f>'M3C 2020-21 LP GEDT FI+FC HYP2'!B25</f>
        <v>EC 3 : Environnement et paysages dans les procédures d'aménagement</v>
      </c>
      <c r="C17" s="72" t="str">
        <f>'M3C 2020-21 LP GEDT FI+FC HYP2'!D25</f>
        <v>EC</v>
      </c>
      <c r="D17" s="84"/>
      <c r="E17" s="84"/>
      <c r="F17" s="85"/>
      <c r="G17" s="86"/>
      <c r="H17" s="121">
        <f>'M3C 2020-21 LP GEDT FI+FC HYP2'!I25</f>
        <v>0</v>
      </c>
      <c r="I17" s="122">
        <f>'M3C 2020-21 LP GEDT FI+FC HYP2'!K25</f>
        <v>0</v>
      </c>
      <c r="J17" s="121">
        <f>'M3C 2020-21 LP GEDT FI+FC HYP2'!N25</f>
        <v>0</v>
      </c>
      <c r="K17" s="78"/>
      <c r="L17" s="16"/>
      <c r="M17" s="17"/>
      <c r="N17" s="87"/>
      <c r="O17" s="17"/>
      <c r="P17" s="17"/>
      <c r="Q17" s="17"/>
      <c r="R17" s="61"/>
      <c r="S17" s="17"/>
      <c r="T17" s="34"/>
      <c r="U17" s="18"/>
      <c r="V17" s="18"/>
      <c r="W17" s="35"/>
    </row>
    <row r="18" spans="1:23" ht="23.25" customHeight="1" x14ac:dyDescent="0.25">
      <c r="A18" s="79" t="s">
        <v>42</v>
      </c>
      <c r="B18" s="98" t="s">
        <v>43</v>
      </c>
      <c r="C18" s="89" t="str">
        <f>'M3C 2020-21 LP GEDT FI+FC HYP2'!C28</f>
        <v>LLF1X40</v>
      </c>
      <c r="D18" s="90" t="s">
        <v>61</v>
      </c>
      <c r="E18" s="90" t="s">
        <v>61</v>
      </c>
      <c r="F18" s="91" t="s">
        <v>67</v>
      </c>
      <c r="G18" s="92">
        <v>32</v>
      </c>
      <c r="H18" s="93">
        <f>'M3C 2020-21 LP GEDT FI+FC HYP2'!I28</f>
        <v>13</v>
      </c>
      <c r="I18" s="94">
        <f>'M3C 2020-21 LP GEDT FI+FC HYP2'!K28</f>
        <v>47</v>
      </c>
      <c r="J18" s="93">
        <f>'M3C 2020-21 LP GEDT FI+FC HYP2'!N28</f>
        <v>0</v>
      </c>
      <c r="K18" s="95">
        <f t="shared" ref="K18" si="6">O18+S18+W18</f>
        <v>55</v>
      </c>
      <c r="L18" s="67">
        <v>1.5</v>
      </c>
      <c r="M18" s="68">
        <v>1</v>
      </c>
      <c r="N18" s="93">
        <v>10</v>
      </c>
      <c r="O18" s="68">
        <f t="shared" ref="O18" si="7">N18*L18</f>
        <v>15</v>
      </c>
      <c r="P18" s="68">
        <v>1</v>
      </c>
      <c r="Q18" s="68">
        <v>1</v>
      </c>
      <c r="R18" s="94">
        <v>40</v>
      </c>
      <c r="S18" s="68">
        <f t="shared" ref="S18" si="8">Q18*R18</f>
        <v>40</v>
      </c>
      <c r="T18" s="69"/>
      <c r="U18" s="70"/>
      <c r="V18" s="70"/>
      <c r="W18" s="71"/>
    </row>
    <row r="19" spans="1:23" ht="23.25" customHeight="1" x14ac:dyDescent="0.25">
      <c r="A19" s="62"/>
      <c r="B19" s="83" t="str">
        <f>'M3C 2020-21 LP GEDT FI+FC HYP2'!B29</f>
        <v>EC 1 : Montage de cahier des charges, conduite de réunion, relation presse</v>
      </c>
      <c r="C19" s="72" t="str">
        <f>'M3C 2020-21 LP GEDT FI+FC HYP2'!D29</f>
        <v>EC</v>
      </c>
      <c r="D19" s="84"/>
      <c r="E19" s="84"/>
      <c r="F19" s="85"/>
      <c r="G19" s="86"/>
      <c r="H19" s="121">
        <f>'M3C 2020-21 LP GEDT FI+FC HYP2'!I29</f>
        <v>0</v>
      </c>
      <c r="I19" s="122">
        <f>'M3C 2020-21 LP GEDT FI+FC HYP2'!K29</f>
        <v>0</v>
      </c>
      <c r="J19" s="121">
        <f>'M3C 2020-21 LP GEDT FI+FC HYP2'!N29</f>
        <v>0</v>
      </c>
      <c r="K19" s="78"/>
      <c r="L19" s="16"/>
      <c r="M19" s="17"/>
      <c r="N19" s="87"/>
      <c r="O19" s="17"/>
      <c r="P19" s="17"/>
      <c r="Q19" s="17"/>
      <c r="R19" s="61"/>
      <c r="S19" s="17"/>
      <c r="T19" s="34"/>
      <c r="U19" s="18"/>
      <c r="V19" s="18"/>
      <c r="W19" s="35"/>
    </row>
    <row r="20" spans="1:23" ht="23.25" customHeight="1" x14ac:dyDescent="0.25">
      <c r="A20" s="62"/>
      <c r="B20" s="83" t="str">
        <f>'M3C 2020-21 LP GEDT FI+FC HYP2'!B30</f>
        <v>EC 2 : Anglais</v>
      </c>
      <c r="C20" s="72" t="str">
        <f>'M3C 2020-21 LP GEDT FI+FC HYP2'!D30</f>
        <v>EC</v>
      </c>
      <c r="D20" s="84"/>
      <c r="E20" s="84"/>
      <c r="F20" s="85"/>
      <c r="G20" s="86"/>
      <c r="H20" s="121">
        <f>'M3C 2020-21 LP GEDT FI+FC HYP2'!I30</f>
        <v>0</v>
      </c>
      <c r="I20" s="122">
        <f>'M3C 2020-21 LP GEDT FI+FC HYP2'!K30</f>
        <v>0</v>
      </c>
      <c r="J20" s="121">
        <f>'M3C 2020-21 LP GEDT FI+FC HYP2'!N30</f>
        <v>0</v>
      </c>
      <c r="K20" s="78"/>
      <c r="L20" s="16"/>
      <c r="M20" s="17"/>
      <c r="N20" s="87"/>
      <c r="O20" s="17"/>
      <c r="P20" s="17"/>
      <c r="Q20" s="17"/>
      <c r="R20" s="61"/>
      <c r="S20" s="17"/>
      <c r="T20" s="34"/>
      <c r="U20" s="18"/>
      <c r="V20" s="18"/>
      <c r="W20" s="35"/>
    </row>
    <row r="21" spans="1:23" ht="23.25" customHeight="1" x14ac:dyDescent="0.25">
      <c r="A21" s="62"/>
      <c r="B21" s="83" t="str">
        <f>'M3C 2020-21 LP GEDT FI+FC HYP2'!B31</f>
        <v>EC 3 : Gestion financière - Comptabilité</v>
      </c>
      <c r="C21" s="72" t="str">
        <f>'M3C 2020-21 LP GEDT FI+FC HYP2'!D31</f>
        <v>EC</v>
      </c>
      <c r="D21" s="84"/>
      <c r="E21" s="84"/>
      <c r="F21" s="85"/>
      <c r="G21" s="86"/>
      <c r="H21" s="121">
        <f>'M3C 2020-21 LP GEDT FI+FC HYP2'!I31</f>
        <v>0</v>
      </c>
      <c r="I21" s="122">
        <f>'M3C 2020-21 LP GEDT FI+FC HYP2'!K31</f>
        <v>0</v>
      </c>
      <c r="J21" s="121">
        <f>'M3C 2020-21 LP GEDT FI+FC HYP2'!N31</f>
        <v>0</v>
      </c>
      <c r="K21" s="78"/>
      <c r="L21" s="16"/>
      <c r="M21" s="17"/>
      <c r="N21" s="87"/>
      <c r="O21" s="17"/>
      <c r="P21" s="17"/>
      <c r="Q21" s="17"/>
      <c r="R21" s="61"/>
      <c r="S21" s="17"/>
      <c r="T21" s="34"/>
      <c r="U21" s="18"/>
      <c r="V21" s="18"/>
      <c r="W21" s="35"/>
    </row>
    <row r="22" spans="1:23" ht="23.25" customHeight="1" x14ac:dyDescent="0.25">
      <c r="A22" s="79" t="s">
        <v>47</v>
      </c>
      <c r="B22" s="88" t="s">
        <v>48</v>
      </c>
      <c r="C22" s="89" t="str">
        <f>'M3C 2020-21 LP GEDT FI+FC HYP2'!C34</f>
        <v>LLF1X50+LLF2X30</v>
      </c>
      <c r="D22" s="90" t="s">
        <v>63</v>
      </c>
      <c r="E22" s="90" t="s">
        <v>63</v>
      </c>
      <c r="F22" s="91" t="s">
        <v>65</v>
      </c>
      <c r="G22" s="92">
        <v>32</v>
      </c>
      <c r="H22" s="93">
        <f>'M3C 2020-21 LP GEDT FI+FC HYP2'!I34</f>
        <v>0</v>
      </c>
      <c r="I22" s="94">
        <f>'M3C 2020-21 LP GEDT FI+FC HYP2'!K34</f>
        <v>31</v>
      </c>
      <c r="J22" s="93">
        <f>'M3C 2020-21 LP GEDT FI+FC HYP2'!N34</f>
        <v>0</v>
      </c>
      <c r="K22" s="95">
        <f t="shared" si="0"/>
        <v>33.333333333333329</v>
      </c>
      <c r="L22" s="67">
        <v>1.5</v>
      </c>
      <c r="M22" s="68">
        <v>1</v>
      </c>
      <c r="N22" s="93">
        <v>0</v>
      </c>
      <c r="O22" s="68">
        <f t="shared" si="1"/>
        <v>0</v>
      </c>
      <c r="P22" s="68">
        <v>1</v>
      </c>
      <c r="Q22" s="68">
        <v>1</v>
      </c>
      <c r="R22" s="94">
        <v>20</v>
      </c>
      <c r="S22" s="68">
        <f t="shared" si="2"/>
        <v>20</v>
      </c>
      <c r="T22" s="69">
        <v>0.66666666666666663</v>
      </c>
      <c r="U22" s="68">
        <v>2</v>
      </c>
      <c r="V22" s="68">
        <v>10</v>
      </c>
      <c r="W22" s="71">
        <f t="shared" ref="W22:W35" si="9">(U22*V22)*T22</f>
        <v>13.333333333333332</v>
      </c>
    </row>
    <row r="23" spans="1:23" ht="23.25" customHeight="1" x14ac:dyDescent="0.25">
      <c r="A23" s="62"/>
      <c r="B23" s="83" t="str">
        <f>'M3C 2020-21 LP GEDT FI+FC HYP2'!B35</f>
        <v>EC 1 : SIG</v>
      </c>
      <c r="C23" s="72" t="str">
        <f>'M3C 2020-21 LP GEDT FI+FC HYP2'!D35</f>
        <v>EC</v>
      </c>
      <c r="D23" s="84"/>
      <c r="E23" s="84"/>
      <c r="F23" s="85"/>
      <c r="G23" s="86"/>
      <c r="H23" s="121">
        <f>'M3C 2020-21 LP GEDT FI+FC HYP2'!I35</f>
        <v>0</v>
      </c>
      <c r="I23" s="122">
        <f>'M3C 2020-21 LP GEDT FI+FC HYP2'!K35</f>
        <v>0</v>
      </c>
      <c r="J23" s="121">
        <f>'M3C 2020-21 LP GEDT FI+FC HYP2'!N35</f>
        <v>0</v>
      </c>
      <c r="K23" s="78"/>
      <c r="L23" s="16"/>
      <c r="M23" s="17"/>
      <c r="N23" s="87"/>
      <c r="O23" s="17"/>
      <c r="P23" s="17"/>
      <c r="Q23" s="17"/>
      <c r="R23" s="61"/>
      <c r="S23" s="17"/>
      <c r="T23" s="34"/>
      <c r="U23" s="18"/>
      <c r="V23" s="18"/>
      <c r="W23" s="35"/>
    </row>
    <row r="24" spans="1:23" ht="23.25" customHeight="1" x14ac:dyDescent="0.25">
      <c r="A24" s="62"/>
      <c r="B24" s="83" t="str">
        <f>'M3C 2020-21 LP GEDT FI+FC HYP2'!B36</f>
        <v>EC 2 : Logiciels</v>
      </c>
      <c r="C24" s="72" t="str">
        <f>'M3C 2020-21 LP GEDT FI+FC HYP2'!D36</f>
        <v>EC</v>
      </c>
      <c r="D24" s="84"/>
      <c r="E24" s="84"/>
      <c r="F24" s="85"/>
      <c r="G24" s="86"/>
      <c r="H24" s="121">
        <f>'M3C 2020-21 LP GEDT FI+FC HYP2'!I36</f>
        <v>0</v>
      </c>
      <c r="I24" s="122">
        <f>'M3C 2020-21 LP GEDT FI+FC HYP2'!K36</f>
        <v>0</v>
      </c>
      <c r="J24" s="121">
        <f>'M3C 2020-21 LP GEDT FI+FC HYP2'!N36</f>
        <v>0</v>
      </c>
      <c r="K24" s="78"/>
      <c r="L24" s="16"/>
      <c r="M24" s="17"/>
      <c r="N24" s="87"/>
      <c r="O24" s="17"/>
      <c r="P24" s="17"/>
      <c r="Q24" s="17"/>
      <c r="R24" s="61"/>
      <c r="S24" s="17"/>
      <c r="T24" s="34"/>
      <c r="U24" s="18"/>
      <c r="V24" s="18"/>
      <c r="W24" s="35"/>
    </row>
    <row r="25" spans="1:23" ht="23.25" customHeight="1" x14ac:dyDescent="0.25">
      <c r="A25" s="62"/>
      <c r="B25" s="83" t="str">
        <f>'M3C 2020-21 LP GEDT FI+FC HYP2'!B37</f>
        <v>EC 3 : Bases de données</v>
      </c>
      <c r="C25" s="72" t="str">
        <f>'M3C 2020-21 LP GEDT FI+FC HYP2'!D37</f>
        <v>EC</v>
      </c>
      <c r="D25" s="84"/>
      <c r="E25" s="84"/>
      <c r="F25" s="85"/>
      <c r="G25" s="86"/>
      <c r="H25" s="121">
        <f>'M3C 2020-21 LP GEDT FI+FC HYP2'!I37</f>
        <v>0</v>
      </c>
      <c r="I25" s="122">
        <f>'M3C 2020-21 LP GEDT FI+FC HYP2'!K37</f>
        <v>0</v>
      </c>
      <c r="J25" s="121">
        <f>'M3C 2020-21 LP GEDT FI+FC HYP2'!N37</f>
        <v>0</v>
      </c>
      <c r="K25" s="78"/>
      <c r="L25" s="16"/>
      <c r="M25" s="17"/>
      <c r="N25" s="87"/>
      <c r="O25" s="17"/>
      <c r="P25" s="17"/>
      <c r="Q25" s="17"/>
      <c r="R25" s="61"/>
      <c r="S25" s="17"/>
      <c r="T25" s="34"/>
      <c r="U25" s="18"/>
      <c r="V25" s="18"/>
      <c r="W25" s="35"/>
    </row>
    <row r="26" spans="1:23" ht="23.25" customHeight="1" x14ac:dyDescent="0.25">
      <c r="A26" s="79" t="s">
        <v>52</v>
      </c>
      <c r="B26" s="88" t="s">
        <v>53</v>
      </c>
      <c r="C26" s="89" t="str">
        <f>'M3C 2020-21 LP GEDT FI+FC HYP2'!C40</f>
        <v>LLF1X60</v>
      </c>
      <c r="D26" s="90" t="s">
        <v>61</v>
      </c>
      <c r="E26" s="90" t="s">
        <v>61</v>
      </c>
      <c r="F26" s="91" t="s">
        <v>65</v>
      </c>
      <c r="G26" s="92">
        <v>32</v>
      </c>
      <c r="H26" s="93">
        <f>'M3C 2020-21 LP GEDT FI+FC HYP2'!I40</f>
        <v>0</v>
      </c>
      <c r="I26" s="94">
        <f>'M3C 2020-21 LP GEDT FI+FC HYP2'!K40</f>
        <v>42</v>
      </c>
      <c r="J26" s="93">
        <f>'M3C 2020-21 LP GEDT FI+FC HYP2'!N40</f>
        <v>0</v>
      </c>
      <c r="K26" s="95">
        <f t="shared" ref="K26" si="10">O26+S26+W26</f>
        <v>50</v>
      </c>
      <c r="L26" s="67">
        <v>1.5</v>
      </c>
      <c r="M26" s="68">
        <v>1</v>
      </c>
      <c r="N26" s="93">
        <v>0</v>
      </c>
      <c r="O26" s="68">
        <f t="shared" ref="O26:O30" si="11">N26*L26</f>
        <v>0</v>
      </c>
      <c r="P26" s="68">
        <v>1</v>
      </c>
      <c r="Q26" s="68">
        <v>1</v>
      </c>
      <c r="R26" s="94">
        <v>50</v>
      </c>
      <c r="S26" s="68">
        <f t="shared" ref="S26:S31" si="12">Q26*R26</f>
        <v>50</v>
      </c>
      <c r="T26" s="69"/>
      <c r="U26" s="70"/>
      <c r="V26" s="70"/>
      <c r="W26" s="71">
        <f t="shared" ref="W26:W30" si="13">(U26*V26)*T26</f>
        <v>0</v>
      </c>
    </row>
    <row r="27" spans="1:23" ht="23.25" customHeight="1" x14ac:dyDescent="0.25">
      <c r="A27" s="62"/>
      <c r="B27" s="83" t="str">
        <f>'M3C 2020-21 LP GEDT FI+FC HYP2'!B41</f>
        <v>EC 1 : Décrypter et expliquer les cartes topograhiques et hydrogéologiques</v>
      </c>
      <c r="C27" s="72" t="str">
        <f>'M3C 2020-21 LP GEDT FI+FC HYP2'!D41</f>
        <v>EC</v>
      </c>
      <c r="D27" s="84"/>
      <c r="E27" s="84"/>
      <c r="F27" s="85"/>
      <c r="G27" s="86"/>
      <c r="H27" s="121">
        <f>'M3C 2020-21 LP GEDT FI+FC HYP2'!I41</f>
        <v>0</v>
      </c>
      <c r="I27" s="122">
        <f>'M3C 2020-21 LP GEDT FI+FC HYP2'!K41</f>
        <v>0</v>
      </c>
      <c r="J27" s="121">
        <f>'M3C 2020-21 LP GEDT FI+FC HYP2'!N41</f>
        <v>0</v>
      </c>
      <c r="K27" s="78"/>
      <c r="L27" s="16"/>
      <c r="M27" s="17"/>
      <c r="N27" s="87"/>
      <c r="O27" s="17"/>
      <c r="P27" s="17"/>
      <c r="Q27" s="17"/>
      <c r="R27" s="61"/>
      <c r="S27" s="17"/>
      <c r="T27" s="34"/>
      <c r="U27" s="18"/>
      <c r="V27" s="18"/>
      <c r="W27" s="35"/>
    </row>
    <row r="28" spans="1:23" ht="23.25" customHeight="1" x14ac:dyDescent="0.25">
      <c r="A28" s="62"/>
      <c r="B28" s="83" t="str">
        <f>'M3C 2020-21 LP GEDT FI+FC HYP2'!B42</f>
        <v>EC 2 : Expertise sur les mesures de terrain et les travaux de laboratoire</v>
      </c>
      <c r="C28" s="72" t="str">
        <f>'M3C 2020-21 LP GEDT FI+FC HYP2'!D42</f>
        <v>EC</v>
      </c>
      <c r="D28" s="84"/>
      <c r="E28" s="84"/>
      <c r="F28" s="85"/>
      <c r="G28" s="86"/>
      <c r="H28" s="121">
        <f>'M3C 2020-21 LP GEDT FI+FC HYP2'!I42</f>
        <v>0</v>
      </c>
      <c r="I28" s="122">
        <f>'M3C 2020-21 LP GEDT FI+FC HYP2'!K42</f>
        <v>0</v>
      </c>
      <c r="J28" s="121">
        <f>'M3C 2020-21 LP GEDT FI+FC HYP2'!N42</f>
        <v>0</v>
      </c>
      <c r="K28" s="78"/>
      <c r="L28" s="16"/>
      <c r="M28" s="17"/>
      <c r="N28" s="87"/>
      <c r="O28" s="17"/>
      <c r="P28" s="17"/>
      <c r="Q28" s="17"/>
      <c r="R28" s="61"/>
      <c r="S28" s="17"/>
      <c r="T28" s="34"/>
      <c r="U28" s="18"/>
      <c r="V28" s="18"/>
      <c r="W28" s="35"/>
    </row>
    <row r="29" spans="1:23" ht="23.25" customHeight="1" x14ac:dyDescent="0.25">
      <c r="A29" s="62"/>
      <c r="B29" s="83" t="str">
        <f>'M3C 2020-21 LP GEDT FI+FC HYP2'!B43</f>
        <v>EC 3 : Lidar</v>
      </c>
      <c r="C29" s="72" t="str">
        <f>'M3C 2020-21 LP GEDT FI+FC HYP2'!D43</f>
        <v>EC</v>
      </c>
      <c r="D29" s="84"/>
      <c r="E29" s="84"/>
      <c r="F29" s="85"/>
      <c r="G29" s="86"/>
      <c r="H29" s="121">
        <f>'M3C 2020-21 LP GEDT FI+FC HYP2'!I43</f>
        <v>0</v>
      </c>
      <c r="I29" s="122">
        <f>'M3C 2020-21 LP GEDT FI+FC HYP2'!K43</f>
        <v>0</v>
      </c>
      <c r="J29" s="121">
        <f>'M3C 2020-21 LP GEDT FI+FC HYP2'!N43</f>
        <v>0</v>
      </c>
      <c r="K29" s="78"/>
      <c r="L29" s="16"/>
      <c r="M29" s="17"/>
      <c r="N29" s="87"/>
      <c r="O29" s="17"/>
      <c r="P29" s="17"/>
      <c r="Q29" s="17"/>
      <c r="R29" s="61"/>
      <c r="S29" s="17"/>
      <c r="T29" s="34"/>
      <c r="U29" s="18"/>
      <c r="V29" s="18"/>
      <c r="W29" s="35"/>
    </row>
    <row r="30" spans="1:23" ht="23.25" customHeight="1" x14ac:dyDescent="0.25">
      <c r="A30" s="79" t="s">
        <v>57</v>
      </c>
      <c r="B30" s="88" t="s">
        <v>58</v>
      </c>
      <c r="C30" s="89">
        <f>'M3C 2020-21 LP GEDT FI+FC HYP2'!C6</f>
        <v>0</v>
      </c>
      <c r="D30" s="90" t="s">
        <v>64</v>
      </c>
      <c r="E30" s="90" t="s">
        <v>64</v>
      </c>
      <c r="F30" s="91" t="s">
        <v>65</v>
      </c>
      <c r="G30" s="92">
        <v>32</v>
      </c>
      <c r="H30" s="93">
        <f>'M3C 2020-21 LP GEDT FI+FC HYP2'!I6</f>
        <v>0</v>
      </c>
      <c r="I30" s="94">
        <f>'M3C 2020-21 LP GEDT FI+FC HYP2'!K6</f>
        <v>82</v>
      </c>
      <c r="J30" s="93">
        <f>'M3C 2020-21 LP GEDT FI+FC HYP2'!N6</f>
        <v>0</v>
      </c>
      <c r="K30" s="66">
        <f>O31+S31+W31</f>
        <v>96</v>
      </c>
      <c r="L30" s="67">
        <v>1.5</v>
      </c>
      <c r="M30" s="68">
        <v>1</v>
      </c>
      <c r="N30" s="93">
        <v>0</v>
      </c>
      <c r="O30" s="68">
        <f t="shared" si="11"/>
        <v>0</v>
      </c>
      <c r="P30" s="68">
        <v>1</v>
      </c>
      <c r="Q30" s="68">
        <v>1</v>
      </c>
      <c r="R30" s="94">
        <v>82</v>
      </c>
      <c r="S30" s="68">
        <f t="shared" si="12"/>
        <v>82</v>
      </c>
      <c r="T30" s="69"/>
      <c r="U30" s="70"/>
      <c r="V30" s="70"/>
      <c r="W30" s="71">
        <f t="shared" si="13"/>
        <v>0</v>
      </c>
    </row>
    <row r="31" spans="1:23" ht="23.25" customHeight="1" x14ac:dyDescent="0.25">
      <c r="A31" s="62"/>
      <c r="B31" s="83" t="str">
        <f>'M3C 2020-21 LP GEDT FI+FC HYP2'!B7</f>
        <v>EC1 : Projet tuteuré</v>
      </c>
      <c r="C31" s="72" t="str">
        <f>'M3C 2020-21 LP GEDT FI+FC HYP2'!D7</f>
        <v>EC</v>
      </c>
      <c r="D31" s="73"/>
      <c r="E31" s="73"/>
      <c r="F31" s="75"/>
      <c r="G31" s="60"/>
      <c r="H31" s="121">
        <f>'M3C 2020-21 LP GEDT FI+FC HYP2'!I7</f>
        <v>0</v>
      </c>
      <c r="I31" s="122">
        <f>'M3C 2020-21 LP GEDT FI+FC HYP2'!K7</f>
        <v>3</v>
      </c>
      <c r="J31" s="121">
        <f>'M3C 2020-21 LP GEDT FI+FC HYP2'!N7</f>
        <v>0</v>
      </c>
      <c r="L31" s="16"/>
      <c r="M31" s="17"/>
      <c r="N31" s="61"/>
      <c r="O31" s="17"/>
      <c r="P31" s="24">
        <v>1</v>
      </c>
      <c r="Q31" s="24">
        <v>32</v>
      </c>
      <c r="R31" s="108">
        <v>3</v>
      </c>
      <c r="S31" s="24">
        <f t="shared" si="12"/>
        <v>96</v>
      </c>
      <c r="T31" s="34"/>
      <c r="U31" s="18"/>
      <c r="V31" s="18"/>
      <c r="W31" s="35"/>
    </row>
    <row r="32" spans="1:23" ht="23.25" customHeight="1" x14ac:dyDescent="0.25">
      <c r="A32" s="62"/>
      <c r="B32" s="83" t="str">
        <f>'M3C 2020-21 LP GEDT FI+FC HYP2'!B8</f>
        <v>EC2 : Atelier Technique de Recherche d'Emploi</v>
      </c>
      <c r="C32" s="72" t="str">
        <f>'M3C 2020-21 LP GEDT FI+FC HYP2'!D8</f>
        <v>EC</v>
      </c>
      <c r="D32" s="74"/>
      <c r="E32" s="74"/>
      <c r="F32" s="75"/>
      <c r="G32" s="60"/>
      <c r="H32" s="121">
        <f>'M3C 2020-21 LP GEDT FI+FC HYP2'!I8</f>
        <v>0</v>
      </c>
      <c r="I32" s="122">
        <f>'M3C 2020-21 LP GEDT FI+FC HYP2'!K8</f>
        <v>7.5</v>
      </c>
      <c r="J32" s="121">
        <f>'M3C 2020-21 LP GEDT FI+FC HYP2'!N8</f>
        <v>0</v>
      </c>
      <c r="K32" s="78"/>
      <c r="L32" s="16"/>
      <c r="M32" s="17"/>
      <c r="N32" s="61"/>
      <c r="O32" s="17"/>
      <c r="P32" s="17"/>
      <c r="Q32" s="17"/>
      <c r="R32" s="65"/>
      <c r="S32" s="17"/>
      <c r="T32" s="34"/>
      <c r="U32" s="18"/>
      <c r="V32" s="18"/>
      <c r="W32" s="35"/>
    </row>
    <row r="33" spans="1:23" ht="23.25" customHeight="1" x14ac:dyDescent="0.25">
      <c r="A33" s="303" t="s">
        <v>22</v>
      </c>
      <c r="B33" s="304"/>
      <c r="C33" s="304"/>
      <c r="D33" s="304"/>
      <c r="E33" s="304"/>
      <c r="F33" s="304"/>
      <c r="G33" s="304"/>
      <c r="H33" s="304"/>
      <c r="I33" s="304"/>
      <c r="J33" s="305"/>
      <c r="K33" s="78">
        <f>SUM(K6,K10,K14,K18,K22,K26)</f>
        <v>332.33333333333331</v>
      </c>
      <c r="L33" s="16"/>
      <c r="M33" s="17"/>
      <c r="N33" s="17"/>
      <c r="O33" s="17"/>
      <c r="P33" s="17"/>
      <c r="Q33" s="17"/>
      <c r="R33" s="17"/>
      <c r="S33" s="17"/>
      <c r="T33" s="34"/>
      <c r="U33" s="18"/>
      <c r="V33" s="18"/>
      <c r="W33" s="35"/>
    </row>
    <row r="34" spans="1:23" ht="23.25" customHeight="1" x14ac:dyDescent="0.25">
      <c r="A34" s="19"/>
      <c r="B34" s="38" t="s">
        <v>20</v>
      </c>
      <c r="C34" s="5"/>
      <c r="D34" s="5"/>
      <c r="E34" s="5"/>
      <c r="F34" s="5"/>
      <c r="G34" s="20"/>
      <c r="H34" s="5"/>
      <c r="I34" s="5"/>
      <c r="J34" s="8"/>
      <c r="K34" s="9"/>
      <c r="L34" s="21"/>
      <c r="M34" s="22"/>
      <c r="N34" s="22"/>
      <c r="O34" s="22"/>
      <c r="P34" s="22"/>
      <c r="Q34" s="22"/>
      <c r="R34" s="22"/>
      <c r="S34" s="22"/>
      <c r="T34" s="12"/>
      <c r="U34" s="12"/>
      <c r="V34" s="12"/>
      <c r="W34" s="12"/>
    </row>
    <row r="35" spans="1:23" ht="23.25" customHeight="1" x14ac:dyDescent="0.25">
      <c r="A35" s="79" t="s">
        <v>68</v>
      </c>
      <c r="B35" s="101" t="s">
        <v>69</v>
      </c>
      <c r="C35" s="89" t="str">
        <f>'M3C 2020-21 LP GEDT FI+FC HYP2'!C49</f>
        <v>LLF2X10</v>
      </c>
      <c r="D35" s="102" t="s">
        <v>64</v>
      </c>
      <c r="E35" s="102" t="s">
        <v>64</v>
      </c>
      <c r="F35" s="103" t="s">
        <v>65</v>
      </c>
      <c r="G35" s="104">
        <v>32</v>
      </c>
      <c r="H35" s="93">
        <f>'M3C 2020-21 LP GEDT FI+FC HYP2'!I49</f>
        <v>13</v>
      </c>
      <c r="I35" s="94">
        <f>'M3C 2020-21 LP GEDT FI+FC HYP2'!K49</f>
        <v>34</v>
      </c>
      <c r="J35" s="93">
        <f>'M3C 2020-21 LP GEDT FI+FC HYP2'!N49</f>
        <v>0</v>
      </c>
      <c r="K35" s="66">
        <f t="shared" ref="K35" si="14">O35+S35+W35</f>
        <v>56</v>
      </c>
      <c r="L35" s="67">
        <v>1.5</v>
      </c>
      <c r="M35" s="68">
        <v>1</v>
      </c>
      <c r="N35" s="96">
        <v>12</v>
      </c>
      <c r="O35" s="68">
        <f t="shared" si="1"/>
        <v>18</v>
      </c>
      <c r="P35" s="68">
        <v>1</v>
      </c>
      <c r="Q35" s="68">
        <v>1</v>
      </c>
      <c r="R35" s="97">
        <v>38</v>
      </c>
      <c r="S35" s="68">
        <f t="shared" ref="S35" si="15">Q35*R35</f>
        <v>38</v>
      </c>
      <c r="T35" s="69"/>
      <c r="U35" s="68"/>
      <c r="V35" s="97"/>
      <c r="W35" s="71">
        <f t="shared" si="9"/>
        <v>0</v>
      </c>
    </row>
    <row r="36" spans="1:23" ht="23.25" customHeight="1" x14ac:dyDescent="0.25">
      <c r="A36" s="62"/>
      <c r="B36" s="83" t="str">
        <f>'M3C 2020-21 LP GEDT FI+FC HYP2'!B50</f>
        <v>EC 1 : Outils de gestion hydrologique</v>
      </c>
      <c r="C36" s="72" t="str">
        <f>'M3C 2020-21 LP GEDT FI+FC HYP2'!D50</f>
        <v>EC</v>
      </c>
      <c r="D36" s="73"/>
      <c r="E36" s="73"/>
      <c r="F36" s="80"/>
      <c r="G36" s="100"/>
      <c r="H36" s="121">
        <f>'M3C 2020-21 LP GEDT FI+FC HYP2'!I50</f>
        <v>7</v>
      </c>
      <c r="I36" s="122">
        <f>'M3C 2020-21 LP GEDT FI+FC HYP2'!K50</f>
        <v>23</v>
      </c>
      <c r="J36" s="121">
        <f>'M3C 2020-21 LP GEDT FI+FC HYP2'!N50</f>
        <v>0</v>
      </c>
      <c r="K36" s="37"/>
      <c r="L36" s="23"/>
      <c r="M36" s="17"/>
      <c r="N36" s="76"/>
      <c r="O36" s="17"/>
      <c r="P36" s="24"/>
      <c r="Q36" s="24"/>
      <c r="R36" s="65"/>
      <c r="S36" s="24"/>
      <c r="T36" s="34"/>
      <c r="U36" s="17"/>
      <c r="V36" s="76"/>
      <c r="W36" s="35"/>
    </row>
    <row r="37" spans="1:23" ht="23.25" customHeight="1" x14ac:dyDescent="0.25">
      <c r="A37" s="62"/>
      <c r="B37" s="83" t="str">
        <f>'M3C 2020-21 LP GEDT FI+FC HYP2'!B52</f>
        <v>EC 2 : Gestion des risques naturels et industriels</v>
      </c>
      <c r="C37" s="72" t="str">
        <f>'M3C 2020-21 LP GEDT FI+FC HYP2'!D52</f>
        <v>EC</v>
      </c>
      <c r="D37" s="73"/>
      <c r="E37" s="73"/>
      <c r="F37" s="80"/>
      <c r="G37" s="100"/>
      <c r="H37" s="121">
        <f>'M3C 2020-21 LP GEDT FI+FC HYP2'!I52</f>
        <v>0</v>
      </c>
      <c r="I37" s="122">
        <f>'M3C 2020-21 LP GEDT FI+FC HYP2'!K52</f>
        <v>0</v>
      </c>
      <c r="J37" s="121">
        <f>'M3C 2020-21 LP GEDT FI+FC HYP2'!N52</f>
        <v>0</v>
      </c>
      <c r="K37" s="37"/>
      <c r="L37" s="23"/>
      <c r="M37" s="17"/>
      <c r="N37" s="76"/>
      <c r="O37" s="17"/>
      <c r="P37" s="24"/>
      <c r="Q37" s="24"/>
      <c r="R37" s="65"/>
      <c r="S37" s="24"/>
      <c r="T37" s="34"/>
      <c r="U37" s="17"/>
      <c r="V37" s="76"/>
      <c r="W37" s="35"/>
    </row>
    <row r="38" spans="1:23" ht="23.25" customHeight="1" x14ac:dyDescent="0.25">
      <c r="A38" s="62"/>
      <c r="B38" s="83" t="str">
        <f>'M3C 2020-21 LP GEDT FI+FC HYP2'!B53</f>
        <v>EC 3 : Mesures agro-environnementales</v>
      </c>
      <c r="C38" s="72" t="str">
        <f>'M3C 2020-21 LP GEDT FI+FC HYP2'!D53</f>
        <v>EC</v>
      </c>
      <c r="D38" s="73"/>
      <c r="E38" s="73"/>
      <c r="F38" s="80"/>
      <c r="G38" s="100"/>
      <c r="H38" s="121">
        <f>'M3C 2020-21 LP GEDT FI+FC HYP2'!I53</f>
        <v>0</v>
      </c>
      <c r="I38" s="122">
        <f>'M3C 2020-21 LP GEDT FI+FC HYP2'!K53</f>
        <v>0</v>
      </c>
      <c r="J38" s="121">
        <f>'M3C 2020-21 LP GEDT FI+FC HYP2'!N53</f>
        <v>0</v>
      </c>
      <c r="K38" s="37"/>
      <c r="L38" s="23"/>
      <c r="M38" s="17"/>
      <c r="N38" s="76"/>
      <c r="O38" s="17"/>
      <c r="P38" s="24"/>
      <c r="Q38" s="24"/>
      <c r="R38" s="65"/>
      <c r="S38" s="24"/>
      <c r="T38" s="34"/>
      <c r="U38" s="17"/>
      <c r="V38" s="76"/>
      <c r="W38" s="35"/>
    </row>
    <row r="39" spans="1:23" ht="23.25" customHeight="1" x14ac:dyDescent="0.25">
      <c r="A39" s="62"/>
      <c r="B39" s="83" t="str">
        <f>'M3C 2020-21 LP GEDT FI+FC HYP2'!B54</f>
        <v>EC 4 : Gestion touristique des territoires de l'eau</v>
      </c>
      <c r="C39" s="72" t="str">
        <f>'M3C 2020-21 LP GEDT FI+FC HYP2'!D54</f>
        <v>EC</v>
      </c>
      <c r="D39" s="73"/>
      <c r="E39" s="73"/>
      <c r="F39" s="80"/>
      <c r="G39" s="100"/>
      <c r="H39" s="121">
        <f>'M3C 2020-21 LP GEDT FI+FC HYP2'!I54</f>
        <v>0</v>
      </c>
      <c r="I39" s="122">
        <f>'M3C 2020-21 LP GEDT FI+FC HYP2'!K54</f>
        <v>0</v>
      </c>
      <c r="J39" s="121">
        <f>'M3C 2020-21 LP GEDT FI+FC HYP2'!N54</f>
        <v>0</v>
      </c>
      <c r="K39" s="37"/>
      <c r="L39" s="23"/>
      <c r="M39" s="17"/>
      <c r="N39" s="76"/>
      <c r="O39" s="17"/>
      <c r="P39" s="24"/>
      <c r="Q39" s="24"/>
      <c r="R39" s="65"/>
      <c r="S39" s="24"/>
      <c r="T39" s="34"/>
      <c r="U39" s="18"/>
      <c r="V39" s="18"/>
      <c r="W39" s="35"/>
    </row>
    <row r="40" spans="1:23" ht="23.25" customHeight="1" x14ac:dyDescent="0.25">
      <c r="A40" s="79" t="s">
        <v>73</v>
      </c>
      <c r="B40" s="101" t="s">
        <v>74</v>
      </c>
      <c r="C40" s="89" t="str">
        <f>'M3C 2020-21 LP GEDT FI+FC HYP2'!C55</f>
        <v>LLF2X20</v>
      </c>
      <c r="D40" s="102" t="s">
        <v>64</v>
      </c>
      <c r="E40" s="102" t="s">
        <v>64</v>
      </c>
      <c r="F40" s="103" t="s">
        <v>65</v>
      </c>
      <c r="G40" s="104">
        <v>32</v>
      </c>
      <c r="H40" s="93">
        <f>'M3C 2020-21 LP GEDT FI+FC HYP2'!I55</f>
        <v>7</v>
      </c>
      <c r="I40" s="94">
        <f>'M3C 2020-21 LP GEDT FI+FC HYP2'!K55</f>
        <v>33</v>
      </c>
      <c r="J40" s="93">
        <f>'M3C 2020-21 LP GEDT FI+FC HYP2'!N55</f>
        <v>0</v>
      </c>
      <c r="K40" s="66">
        <f t="shared" ref="K40" si="16">O40+S40+W40</f>
        <v>55</v>
      </c>
      <c r="L40" s="67">
        <v>1.5</v>
      </c>
      <c r="M40" s="68">
        <v>1</v>
      </c>
      <c r="N40" s="96">
        <v>10</v>
      </c>
      <c r="O40" s="68">
        <f t="shared" ref="O40" si="17">N40*L40</f>
        <v>15</v>
      </c>
      <c r="P40" s="68">
        <v>1</v>
      </c>
      <c r="Q40" s="68">
        <v>1</v>
      </c>
      <c r="R40" s="97">
        <v>40</v>
      </c>
      <c r="S40" s="68">
        <f t="shared" ref="S40" si="18">Q40*R40</f>
        <v>40</v>
      </c>
      <c r="T40" s="69"/>
      <c r="U40" s="70"/>
      <c r="V40" s="70"/>
      <c r="W40" s="71">
        <f t="shared" ref="W40" si="19">(U40*V40)*T40</f>
        <v>0</v>
      </c>
    </row>
    <row r="41" spans="1:23" ht="23.25" customHeight="1" x14ac:dyDescent="0.25">
      <c r="A41" s="62"/>
      <c r="B41" s="83" t="str">
        <f>'M3C 2020-21 LP GEDT FI+FC HYP2'!B58</f>
        <v>EC 1 : Valorisation des patrimoines naturels, culturels et bâtis de l'eau</v>
      </c>
      <c r="C41" s="72" t="str">
        <f>'M3C 2020-21 LP GEDT FI+FC HYP2'!D58</f>
        <v>EC</v>
      </c>
      <c r="D41" s="73"/>
      <c r="E41" s="73"/>
      <c r="F41" s="80"/>
      <c r="G41" s="100"/>
      <c r="H41" s="121">
        <f>'M3C 2020-21 LP GEDT FI+FC HYP2'!I58</f>
        <v>0</v>
      </c>
      <c r="I41" s="122">
        <f>'M3C 2020-21 LP GEDT FI+FC HYP2'!K58</f>
        <v>0</v>
      </c>
      <c r="J41" s="121">
        <f>'M3C 2020-21 LP GEDT FI+FC HYP2'!N58</f>
        <v>0</v>
      </c>
      <c r="K41" s="37"/>
      <c r="L41" s="23"/>
      <c r="M41" s="17"/>
      <c r="N41" s="76"/>
      <c r="O41" s="17"/>
      <c r="P41" s="24"/>
      <c r="Q41" s="24"/>
      <c r="R41" s="65"/>
      <c r="S41" s="24"/>
      <c r="T41" s="34"/>
      <c r="U41" s="17"/>
      <c r="V41" s="76"/>
      <c r="W41" s="35"/>
    </row>
    <row r="42" spans="1:23" ht="23.25" customHeight="1" x14ac:dyDescent="0.25">
      <c r="A42" s="62"/>
      <c r="B42" s="83" t="str">
        <f>'M3C 2020-21 LP GEDT FI+FC HYP2'!B59</f>
        <v>EC 2 : Valorisation des productions</v>
      </c>
      <c r="C42" s="72" t="str">
        <f>'M3C 2020-21 LP GEDT FI+FC HYP2'!D59</f>
        <v>EC</v>
      </c>
      <c r="D42" s="73"/>
      <c r="E42" s="73"/>
      <c r="F42" s="80"/>
      <c r="G42" s="100"/>
      <c r="H42" s="121">
        <f>'M3C 2020-21 LP GEDT FI+FC HYP2'!I59</f>
        <v>0</v>
      </c>
      <c r="I42" s="122">
        <f>'M3C 2020-21 LP GEDT FI+FC HYP2'!K59</f>
        <v>0</v>
      </c>
      <c r="J42" s="121">
        <f>'M3C 2020-21 LP GEDT FI+FC HYP2'!N59</f>
        <v>0</v>
      </c>
      <c r="K42" s="37"/>
      <c r="L42" s="23"/>
      <c r="M42" s="17"/>
      <c r="N42" s="76"/>
      <c r="O42" s="17"/>
      <c r="P42" s="24"/>
      <c r="Q42" s="24"/>
      <c r="R42" s="65"/>
      <c r="S42" s="24"/>
      <c r="T42" s="34"/>
      <c r="U42" s="17"/>
      <c r="V42" s="76"/>
      <c r="W42" s="35"/>
    </row>
    <row r="43" spans="1:23" ht="23.25" customHeight="1" x14ac:dyDescent="0.25">
      <c r="A43" s="62"/>
      <c r="B43" s="83" t="str">
        <f>'M3C 2020-21 LP GEDT FI+FC HYP2'!B60</f>
        <v>EC 3 : NTIC et communication territoriale</v>
      </c>
      <c r="C43" s="72" t="str">
        <f>'M3C 2020-21 LP GEDT FI+FC HYP2'!D60</f>
        <v>EC</v>
      </c>
      <c r="D43" s="73"/>
      <c r="E43" s="73"/>
      <c r="F43" s="80"/>
      <c r="G43" s="100"/>
      <c r="H43" s="121">
        <f>'M3C 2020-21 LP GEDT FI+FC HYP2'!I60</f>
        <v>0</v>
      </c>
      <c r="I43" s="122">
        <f>'M3C 2020-21 LP GEDT FI+FC HYP2'!K60</f>
        <v>0</v>
      </c>
      <c r="J43" s="121">
        <f>'M3C 2020-21 LP GEDT FI+FC HYP2'!N60</f>
        <v>0</v>
      </c>
      <c r="K43" s="37"/>
      <c r="L43" s="23"/>
      <c r="M43" s="17"/>
      <c r="N43" s="76"/>
      <c r="O43" s="17"/>
      <c r="P43" s="24"/>
      <c r="Q43" s="24"/>
      <c r="R43" s="65"/>
      <c r="S43" s="24"/>
      <c r="T43" s="34"/>
      <c r="U43" s="17"/>
      <c r="V43" s="76"/>
      <c r="W43" s="35"/>
    </row>
    <row r="44" spans="1:23" ht="23.25" customHeight="1" x14ac:dyDescent="0.25">
      <c r="A44" s="105" t="s">
        <v>78</v>
      </c>
      <c r="B44" s="106" t="s">
        <v>48</v>
      </c>
      <c r="C44" s="89">
        <f>'M3C 2020-21 LP GEDT FI+FC HYP2'!C61</f>
        <v>0</v>
      </c>
      <c r="D44" s="102" t="s">
        <v>64</v>
      </c>
      <c r="E44" s="102" t="s">
        <v>64</v>
      </c>
      <c r="F44" s="103" t="s">
        <v>65</v>
      </c>
      <c r="G44" s="104">
        <v>32</v>
      </c>
      <c r="H44" s="93">
        <f>'M3C 2020-21 LP GEDT FI+FC HYP2'!I61</f>
        <v>0</v>
      </c>
      <c r="I44" s="94">
        <f>'M3C 2020-21 LP GEDT FI+FC HYP2'!K61</f>
        <v>10</v>
      </c>
      <c r="J44" s="93">
        <f>'M3C 2020-21 LP GEDT FI+FC HYP2'!N61</f>
        <v>0</v>
      </c>
      <c r="K44" s="66">
        <f t="shared" ref="K44" si="20">O44+S44+W44</f>
        <v>63.333333333333329</v>
      </c>
      <c r="L44" s="67">
        <v>1.5</v>
      </c>
      <c r="M44" s="68">
        <v>1</v>
      </c>
      <c r="N44" s="96">
        <v>0</v>
      </c>
      <c r="O44" s="68">
        <f t="shared" ref="O44" si="21">N44*L44</f>
        <v>0</v>
      </c>
      <c r="P44" s="68">
        <v>1</v>
      </c>
      <c r="Q44" s="68">
        <v>1</v>
      </c>
      <c r="R44" s="97">
        <v>10</v>
      </c>
      <c r="S44" s="68">
        <f t="shared" ref="S44" si="22">Q44*R44</f>
        <v>10</v>
      </c>
      <c r="T44" s="69">
        <v>0.66666666666666663</v>
      </c>
      <c r="U44" s="68">
        <v>2</v>
      </c>
      <c r="V44" s="96">
        <v>40</v>
      </c>
      <c r="W44" s="71">
        <f t="shared" ref="W44" si="23">(U44*V44)*T44</f>
        <v>53.333333333333329</v>
      </c>
    </row>
    <row r="45" spans="1:23" ht="23.25" customHeight="1" x14ac:dyDescent="0.25">
      <c r="A45" s="99"/>
      <c r="B45" s="83" t="str">
        <f>'M3C 2020-21 LP GEDT FI+FC HYP2'!B62</f>
        <v>EC 1 : SIG</v>
      </c>
      <c r="C45" s="72" t="str">
        <f>'M3C 2020-21 LP GEDT FI+FC HYP2'!D62</f>
        <v>EC</v>
      </c>
      <c r="D45" s="73"/>
      <c r="E45" s="73"/>
      <c r="F45" s="80"/>
      <c r="G45" s="100"/>
      <c r="H45" s="121">
        <f>'M3C 2020-21 LP GEDT FI+FC HYP2'!I62</f>
        <v>0</v>
      </c>
      <c r="I45" s="122">
        <f>'M3C 2020-21 LP GEDT FI+FC HYP2'!K62</f>
        <v>0</v>
      </c>
      <c r="J45" s="121">
        <f>'M3C 2020-21 LP GEDT FI+FC HYP2'!N62</f>
        <v>0</v>
      </c>
      <c r="K45" s="37"/>
      <c r="L45" s="23"/>
      <c r="M45" s="17"/>
      <c r="N45" s="24"/>
      <c r="O45" s="17"/>
      <c r="P45" s="24"/>
      <c r="Q45" s="24"/>
      <c r="R45" s="24"/>
      <c r="S45" s="24"/>
      <c r="T45" s="34"/>
      <c r="U45" s="18"/>
      <c r="V45" s="18"/>
      <c r="W45" s="35"/>
    </row>
    <row r="46" spans="1:23" ht="23.25" customHeight="1" x14ac:dyDescent="0.25">
      <c r="A46" s="99"/>
      <c r="B46" s="83" t="str">
        <f>'M3C 2020-21 LP GEDT FI+FC HYP2'!B63</f>
        <v>EC 2 : Bases de données</v>
      </c>
      <c r="C46" s="72" t="str">
        <f>'M3C 2020-21 LP GEDT FI+FC HYP2'!D63</f>
        <v>EC</v>
      </c>
      <c r="D46" s="73"/>
      <c r="E46" s="73"/>
      <c r="F46" s="80"/>
      <c r="G46" s="100"/>
      <c r="H46" s="121">
        <f>'M3C 2020-21 LP GEDT FI+FC HYP2'!I63</f>
        <v>0</v>
      </c>
      <c r="I46" s="122">
        <f>'M3C 2020-21 LP GEDT FI+FC HYP2'!K63</f>
        <v>0</v>
      </c>
      <c r="J46" s="121">
        <f>'M3C 2020-21 LP GEDT FI+FC HYP2'!N63</f>
        <v>0</v>
      </c>
      <c r="K46" s="37"/>
      <c r="L46" s="23"/>
      <c r="M46" s="17"/>
      <c r="N46" s="24"/>
      <c r="O46" s="17"/>
      <c r="P46" s="24"/>
      <c r="Q46" s="24"/>
      <c r="R46" s="24"/>
      <c r="S46" s="24"/>
      <c r="T46" s="34"/>
      <c r="U46" s="18"/>
      <c r="V46" s="18"/>
      <c r="W46" s="35"/>
    </row>
    <row r="47" spans="1:23" ht="23.25" customHeight="1" x14ac:dyDescent="0.25">
      <c r="A47" s="99"/>
      <c r="B47" s="83" t="str">
        <f>'M3C 2020-21 LP GEDT FI+FC HYP2'!B64</f>
        <v>EC 3 : Expertise sur les mesures de terrain et travaux de laboratoire</v>
      </c>
      <c r="C47" s="72" t="str">
        <f>'M3C 2020-21 LP GEDT FI+FC HYP2'!D64</f>
        <v>EC</v>
      </c>
      <c r="D47" s="73"/>
      <c r="E47" s="73"/>
      <c r="F47" s="80"/>
      <c r="G47" s="100"/>
      <c r="H47" s="121">
        <f>'M3C 2020-21 LP GEDT FI+FC HYP2'!I64</f>
        <v>0</v>
      </c>
      <c r="I47" s="122">
        <f>'M3C 2020-21 LP GEDT FI+FC HYP2'!K64</f>
        <v>0</v>
      </c>
      <c r="J47" s="121">
        <f>'M3C 2020-21 LP GEDT FI+FC HYP2'!N64</f>
        <v>0</v>
      </c>
      <c r="K47" s="37"/>
      <c r="L47" s="23"/>
      <c r="M47" s="17"/>
      <c r="N47" s="76"/>
      <c r="O47" s="17"/>
      <c r="P47" s="24"/>
      <c r="Q47" s="24"/>
      <c r="R47" s="65"/>
      <c r="S47" s="24"/>
      <c r="T47" s="34"/>
      <c r="U47" s="17"/>
      <c r="V47" s="76"/>
      <c r="W47" s="35"/>
    </row>
    <row r="48" spans="1:23" ht="23.25" customHeight="1" x14ac:dyDescent="0.25">
      <c r="A48" s="99" t="s">
        <v>81</v>
      </c>
      <c r="B48" s="120" t="str">
        <f>'M3C 2020-21 LP GEDT FI+FC HYP2'!B9</f>
        <v>Stage</v>
      </c>
      <c r="C48" s="72" t="str">
        <f>'M3C 2020-21 LP GEDT FI+FC HYP2'!D9</f>
        <v>STAG</v>
      </c>
      <c r="D48" s="73" t="s">
        <v>83</v>
      </c>
      <c r="E48" s="73" t="s">
        <v>83</v>
      </c>
      <c r="F48" s="80" t="s">
        <v>65</v>
      </c>
      <c r="G48" s="100">
        <v>32</v>
      </c>
      <c r="H48" s="121">
        <f>'M3C 2020-21 LP GEDT FI+FC HYP2'!I9</f>
        <v>0</v>
      </c>
      <c r="I48" s="122">
        <f>'M3C 2020-21 LP GEDT FI+FC HYP2'!K9</f>
        <v>2</v>
      </c>
      <c r="J48" s="121">
        <f>'M3C 2020-21 LP GEDT FI+FC HYP2'!N9</f>
        <v>0</v>
      </c>
      <c r="K48" s="37">
        <f t="shared" ref="K48" si="24">O48+S48+W48</f>
        <v>64</v>
      </c>
      <c r="L48" s="23"/>
      <c r="M48" s="17"/>
      <c r="N48" s="24"/>
      <c r="O48" s="17"/>
      <c r="P48" s="24">
        <v>1</v>
      </c>
      <c r="Q48" s="24">
        <v>32</v>
      </c>
      <c r="R48" s="108">
        <v>2</v>
      </c>
      <c r="S48" s="24">
        <f t="shared" ref="S48" si="25">Q48*R48</f>
        <v>64</v>
      </c>
      <c r="T48" s="34"/>
      <c r="U48" s="18"/>
      <c r="V48" s="18"/>
      <c r="W48" s="35"/>
    </row>
    <row r="49" spans="1:23" ht="23.25" customHeight="1" x14ac:dyDescent="0.25">
      <c r="A49" s="15"/>
      <c r="B49" s="314" t="s">
        <v>23</v>
      </c>
      <c r="C49" s="315"/>
      <c r="D49" s="315"/>
      <c r="E49" s="315"/>
      <c r="F49" s="315"/>
      <c r="G49" s="315"/>
      <c r="H49" s="315"/>
      <c r="I49" s="315"/>
      <c r="J49" s="316"/>
      <c r="K49" s="37">
        <f>SUM(K44,K41,K35)</f>
        <v>119.33333333333333</v>
      </c>
      <c r="L49" s="23"/>
      <c r="M49" s="17"/>
      <c r="N49" s="24"/>
      <c r="O49" s="17"/>
      <c r="P49" s="24"/>
      <c r="Q49" s="24"/>
      <c r="R49" s="24"/>
      <c r="S49" s="24"/>
      <c r="T49" s="34"/>
      <c r="U49" s="18"/>
      <c r="V49" s="18"/>
      <c r="W49" s="35"/>
    </row>
    <row r="50" spans="1:23" ht="30.75" customHeight="1" x14ac:dyDescent="0.25">
      <c r="A50" s="25"/>
      <c r="B50" s="26"/>
      <c r="C50" s="27"/>
      <c r="D50" s="27"/>
      <c r="E50" s="36" t="s">
        <v>21</v>
      </c>
      <c r="F50" s="28"/>
      <c r="G50" s="58"/>
      <c r="H50" s="57">
        <f>SUM(H6:H48)</f>
        <v>102</v>
      </c>
      <c r="I50" s="57">
        <f>SUM(I35:I44,I30,I26,I22,I18,I14,I10,I6)</f>
        <v>435</v>
      </c>
      <c r="J50" s="57">
        <f>SUM(J6:J48)</f>
        <v>0</v>
      </c>
      <c r="K50" s="56"/>
      <c r="L50" s="39"/>
      <c r="M50" s="40"/>
      <c r="N50" s="40"/>
      <c r="O50" s="40"/>
      <c r="P50" s="40"/>
      <c r="Q50" s="40"/>
      <c r="R50" s="40"/>
      <c r="S50" s="40"/>
      <c r="T50" s="41"/>
      <c r="U50" s="41"/>
      <c r="V50" s="41"/>
      <c r="W50" s="41"/>
    </row>
    <row r="51" spans="1:23" ht="30.75" customHeight="1" x14ac:dyDescent="0.25">
      <c r="A51" s="29"/>
      <c r="B51" s="317" t="s">
        <v>26</v>
      </c>
      <c r="C51" s="318"/>
      <c r="D51" s="318"/>
      <c r="E51" s="318"/>
      <c r="F51" s="318"/>
      <c r="G51" s="59" t="s">
        <v>25</v>
      </c>
      <c r="H51" s="81">
        <f>SUM(K48,K44,K40,K35,K30,K26,K22,K18,K14,K10,K6)</f>
        <v>666.66666666666663</v>
      </c>
      <c r="I51" s="51"/>
      <c r="J51" s="107">
        <f>SUM(H50,I50,J50)</f>
        <v>537</v>
      </c>
      <c r="K51" s="52">
        <f>SUM(K44,K40,K35,K26,K22,K18,K14,K10,K6)</f>
        <v>506.66666666666663</v>
      </c>
      <c r="L51" s="53"/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</row>
    <row r="52" spans="1:23" ht="30.75" customHeight="1" x14ac:dyDescent="0.25">
      <c r="A52" s="30"/>
      <c r="B52" s="319"/>
      <c r="C52" s="320"/>
      <c r="D52" s="320"/>
      <c r="E52" s="320"/>
      <c r="F52" s="320"/>
      <c r="G52" s="59" t="s">
        <v>24</v>
      </c>
      <c r="H52" s="63">
        <f>H51/G6</f>
        <v>20.833333333333332</v>
      </c>
      <c r="I52" s="50"/>
      <c r="J52" s="50"/>
      <c r="K52" s="46"/>
      <c r="L52" s="47"/>
      <c r="M52" s="48"/>
      <c r="N52" s="48"/>
      <c r="O52" s="48"/>
      <c r="P52" s="48"/>
      <c r="Q52" s="48"/>
      <c r="R52" s="48"/>
      <c r="S52" s="48"/>
      <c r="T52" s="49"/>
      <c r="U52" s="49"/>
      <c r="V52" s="49"/>
      <c r="W52" s="49"/>
    </row>
    <row r="53" spans="1:23" x14ac:dyDescent="0.2">
      <c r="I53" s="42"/>
      <c r="J53" s="42"/>
      <c r="K53" s="46"/>
      <c r="L53" s="43"/>
      <c r="M53" s="44"/>
      <c r="N53" s="45"/>
      <c r="O53" s="45"/>
      <c r="P53" s="45"/>
      <c r="Q53" s="45"/>
      <c r="R53" s="45"/>
      <c r="S53" s="45"/>
      <c r="T53" s="45"/>
      <c r="U53" s="45"/>
      <c r="V53" s="45"/>
      <c r="W53" s="45"/>
    </row>
  </sheetData>
  <mergeCells count="30">
    <mergeCell ref="B49:J49"/>
    <mergeCell ref="B51:F52"/>
    <mergeCell ref="S2:S3"/>
    <mergeCell ref="T2:T3"/>
    <mergeCell ref="U2:U3"/>
    <mergeCell ref="J2:J3"/>
    <mergeCell ref="K2:K3"/>
    <mergeCell ref="L2:L3"/>
    <mergeCell ref="F1:F3"/>
    <mergeCell ref="V2:V3"/>
    <mergeCell ref="W2:W3"/>
    <mergeCell ref="A33:J33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A1:A3"/>
    <mergeCell ref="B1:B3"/>
    <mergeCell ref="C1:C3"/>
    <mergeCell ref="D1:D3"/>
    <mergeCell ref="E1:E3"/>
  </mergeCells>
  <dataValidations count="1">
    <dataValidation type="list" allowBlank="1" showInputMessage="1" showErrorMessage="1" sqref="F6:F32 F35:F48">
      <formula1>sections_CNU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61"/>
  <sheetViews>
    <sheetView zoomScale="75" zoomScaleNormal="75" workbookViewId="0">
      <pane ySplit="4" topLeftCell="A5" activePane="bottomLeft" state="frozen"/>
      <selection pane="bottomLeft" activeCell="O21" sqref="O21"/>
    </sheetView>
  </sheetViews>
  <sheetFormatPr baseColWidth="10" defaultColWidth="11.5703125" defaultRowHeight="15" x14ac:dyDescent="0.25"/>
  <cols>
    <col min="1" max="1" width="11.5703125" style="147" customWidth="1"/>
    <col min="2" max="2" width="67.42578125" style="142" customWidth="1"/>
    <col min="3" max="6" width="11.5703125" style="142" customWidth="1"/>
    <col min="7" max="7" width="8.5703125" style="142" customWidth="1"/>
    <col min="8" max="8" width="8.140625" style="142" customWidth="1"/>
    <col min="9" max="14" width="11.85546875" style="142" customWidth="1"/>
    <col min="15" max="16" width="35.28515625" style="142" customWidth="1"/>
    <col min="17" max="32" width="8.7109375" style="142" customWidth="1"/>
    <col min="33" max="215" width="11.5703125" style="142" customWidth="1"/>
    <col min="216" max="16384" width="11.5703125" style="132"/>
  </cols>
  <sheetData>
    <row r="1" spans="1:219" ht="51" customHeight="1" x14ac:dyDescent="0.25">
      <c r="A1" s="279" t="s">
        <v>0</v>
      </c>
      <c r="B1" s="279" t="s">
        <v>1</v>
      </c>
      <c r="C1" s="279" t="s">
        <v>122</v>
      </c>
      <c r="D1" s="279" t="s">
        <v>111</v>
      </c>
      <c r="E1" s="279" t="s">
        <v>112</v>
      </c>
      <c r="F1" s="279" t="s">
        <v>113</v>
      </c>
      <c r="G1" s="279" t="s">
        <v>2</v>
      </c>
      <c r="H1" s="281" t="s">
        <v>3</v>
      </c>
      <c r="I1" s="296" t="s">
        <v>226</v>
      </c>
      <c r="J1" s="297"/>
      <c r="K1" s="297"/>
      <c r="L1" s="297"/>
      <c r="M1" s="297"/>
      <c r="N1" s="297"/>
      <c r="O1" s="333" t="s">
        <v>227</v>
      </c>
      <c r="P1" s="334"/>
      <c r="Q1" s="283" t="s">
        <v>114</v>
      </c>
      <c r="R1" s="283"/>
      <c r="S1" s="283"/>
      <c r="T1" s="283"/>
      <c r="U1" s="283"/>
      <c r="V1" s="283"/>
      <c r="W1" s="283"/>
      <c r="X1" s="284"/>
      <c r="Y1" s="325" t="s">
        <v>115</v>
      </c>
      <c r="Z1" s="283"/>
      <c r="AA1" s="283"/>
      <c r="AB1" s="283"/>
      <c r="AC1" s="283"/>
      <c r="AD1" s="283"/>
      <c r="AE1" s="283"/>
      <c r="AF1" s="284"/>
      <c r="HH1" s="142"/>
      <c r="HI1" s="142"/>
      <c r="HJ1" s="142"/>
      <c r="HK1" s="142"/>
    </row>
    <row r="2" spans="1:219" ht="51" customHeight="1" x14ac:dyDescent="0.25">
      <c r="A2" s="280"/>
      <c r="B2" s="280"/>
      <c r="C2" s="280"/>
      <c r="D2" s="280"/>
      <c r="E2" s="280"/>
      <c r="F2" s="280"/>
      <c r="G2" s="280"/>
      <c r="H2" s="282"/>
      <c r="I2" s="289" t="s">
        <v>10</v>
      </c>
      <c r="J2" s="290"/>
      <c r="K2" s="290" t="s">
        <v>11</v>
      </c>
      <c r="L2" s="290"/>
      <c r="M2" s="290" t="s">
        <v>12</v>
      </c>
      <c r="N2" s="327"/>
      <c r="O2" s="335"/>
      <c r="P2" s="336"/>
      <c r="Q2" s="285" t="s">
        <v>116</v>
      </c>
      <c r="R2" s="286"/>
      <c r="S2" s="286"/>
      <c r="T2" s="286"/>
      <c r="U2" s="287" t="s">
        <v>117</v>
      </c>
      <c r="V2" s="287"/>
      <c r="W2" s="287"/>
      <c r="X2" s="287"/>
      <c r="Y2" s="286" t="s">
        <v>116</v>
      </c>
      <c r="Z2" s="286"/>
      <c r="AA2" s="286"/>
      <c r="AB2" s="286"/>
      <c r="AC2" s="287" t="s">
        <v>117</v>
      </c>
      <c r="AD2" s="287"/>
      <c r="AE2" s="287"/>
      <c r="AF2" s="287"/>
      <c r="HH2" s="142"/>
      <c r="HI2" s="142"/>
      <c r="HJ2" s="142"/>
      <c r="HK2" s="142"/>
    </row>
    <row r="3" spans="1:219" ht="34.5" customHeight="1" x14ac:dyDescent="0.25">
      <c r="A3" s="280"/>
      <c r="B3" s="280"/>
      <c r="C3" s="280"/>
      <c r="D3" s="280"/>
      <c r="E3" s="280"/>
      <c r="F3" s="280"/>
      <c r="G3" s="280"/>
      <c r="H3" s="282"/>
      <c r="I3" s="239" t="s">
        <v>232</v>
      </c>
      <c r="J3" s="240" t="s">
        <v>233</v>
      </c>
      <c r="K3" s="239" t="s">
        <v>232</v>
      </c>
      <c r="L3" s="240" t="s">
        <v>233</v>
      </c>
      <c r="M3" s="239" t="s">
        <v>232</v>
      </c>
      <c r="N3" s="328" t="s">
        <v>233</v>
      </c>
      <c r="O3" s="337" t="s">
        <v>116</v>
      </c>
      <c r="P3" s="338" t="s">
        <v>117</v>
      </c>
      <c r="Q3" s="214" t="s">
        <v>118</v>
      </c>
      <c r="R3" s="161" t="s">
        <v>98</v>
      </c>
      <c r="S3" s="161" t="s">
        <v>119</v>
      </c>
      <c r="T3" s="161" t="s">
        <v>120</v>
      </c>
      <c r="U3" s="119" t="s">
        <v>121</v>
      </c>
      <c r="V3" s="119" t="s">
        <v>98</v>
      </c>
      <c r="W3" s="119" t="s">
        <v>119</v>
      </c>
      <c r="X3" s="119" t="s">
        <v>120</v>
      </c>
      <c r="Y3" s="161" t="s">
        <v>118</v>
      </c>
      <c r="Z3" s="161" t="s">
        <v>98</v>
      </c>
      <c r="AA3" s="161" t="s">
        <v>119</v>
      </c>
      <c r="AB3" s="161" t="s">
        <v>120</v>
      </c>
      <c r="AC3" s="119" t="s">
        <v>121</v>
      </c>
      <c r="AD3" s="119" t="s">
        <v>98</v>
      </c>
      <c r="AE3" s="119" t="s">
        <v>119</v>
      </c>
      <c r="AF3" s="119" t="s">
        <v>120</v>
      </c>
      <c r="HH3" s="142"/>
      <c r="HI3" s="142"/>
      <c r="HJ3" s="142"/>
      <c r="HK3" s="142"/>
    </row>
    <row r="4" spans="1:219" ht="34.5" customHeight="1" x14ac:dyDescent="0.25">
      <c r="A4" s="159" t="s">
        <v>183</v>
      </c>
      <c r="B4" s="159" t="s">
        <v>184</v>
      </c>
      <c r="C4" s="159"/>
      <c r="D4" s="159"/>
      <c r="E4" s="159"/>
      <c r="F4" s="159"/>
      <c r="G4" s="159"/>
      <c r="H4" s="271"/>
      <c r="I4" s="218"/>
      <c r="J4" s="241"/>
      <c r="K4" s="241"/>
      <c r="L4" s="241"/>
      <c r="M4" s="241"/>
      <c r="N4" s="271"/>
      <c r="O4" s="339"/>
      <c r="P4" s="340"/>
      <c r="Q4" s="212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HH4" s="142"/>
      <c r="HI4" s="142"/>
      <c r="HJ4" s="142"/>
      <c r="HK4" s="142"/>
    </row>
    <row r="5" spans="1:219" ht="33.75" customHeight="1" x14ac:dyDescent="0.25">
      <c r="A5" s="137" t="s">
        <v>187</v>
      </c>
      <c r="B5" s="144" t="s">
        <v>188</v>
      </c>
      <c r="C5" s="144" t="s">
        <v>170</v>
      </c>
      <c r="D5" s="137"/>
      <c r="E5" s="137"/>
      <c r="F5" s="137"/>
      <c r="G5" s="137">
        <f>+G6+G12+G16+G22+G28+G34</f>
        <v>36</v>
      </c>
      <c r="H5" s="272">
        <f>+H6+H12+H16+H22+H28+H34</f>
        <v>36</v>
      </c>
      <c r="I5" s="225"/>
      <c r="J5" s="151"/>
      <c r="K5" s="151"/>
      <c r="L5" s="151"/>
      <c r="M5" s="151"/>
      <c r="N5" s="277"/>
      <c r="O5" s="341"/>
      <c r="P5" s="342"/>
      <c r="Q5" s="216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219" ht="23.25" customHeight="1" x14ac:dyDescent="0.25">
      <c r="A6" s="165" t="str">
        <f>IF('M3C 2020-21 LP GEDT FI+FC HYP2'!A12="","",'M3C 2020-21 LP GEDT FI+FC HYP2'!A12)</f>
        <v>LLF1X11</v>
      </c>
      <c r="B6" s="167" t="str">
        <f>IF('M3C 2020-21 LP GEDT FI+FC HYP2'!B12="","",'M3C 2020-21 LP GEDT FI+FC HYP2'!B12)</f>
        <v>Maîtriser les bases hydrologiques et juridiques au lieu de Maîtriser les bases hydrologiques, limnologiques et hydrogéologiques</v>
      </c>
      <c r="C6" s="124" t="str">
        <f>IF('M3C 2020-21 LP GEDT FI+FC HYP2'!C12="","",'M3C 2020-21 LP GEDT FI+FC HYP2'!C12)</f>
        <v>LLF1X10</v>
      </c>
      <c r="D6" s="124" t="str">
        <f>IF('M3C 2020-21 LP GEDT FI+FC HYP2'!D12="","",'M3C 2020-21 LP GEDT FI+FC HYP2'!D12)</f>
        <v>UE</v>
      </c>
      <c r="E6" s="124"/>
      <c r="F6" s="124"/>
      <c r="G6" s="168" t="s">
        <v>62</v>
      </c>
      <c r="H6" s="273" t="s">
        <v>62</v>
      </c>
      <c r="I6" s="242">
        <f>IF('M3C 2020-21 LP GEDT FI+FC HYP2'!I12="","",'M3C 2020-21 LP GEDT FI+FC HYP2'!I12)</f>
        <v>21</v>
      </c>
      <c r="J6" s="166"/>
      <c r="K6" s="125">
        <f>IF('M3C 2020-21 LP GEDT FI+FC HYP2'!K12="","",'M3C 2020-21 LP GEDT FI+FC HYP2'!K12)</f>
        <v>34</v>
      </c>
      <c r="L6" s="125" t="str">
        <f>IF('M3C 2020-21 LP GEDT FI+FC HYP2'!L12="","",'M3C 2020-21 LP GEDT FI+FC HYP2'!L12)</f>
        <v/>
      </c>
      <c r="M6" s="125"/>
      <c r="N6" s="329" t="str">
        <f>IF('M3C 2020-21 LP GEDT FI+FC HYP2'!N12="","",'M3C 2020-21 LP GEDT FI+FC HYP2'!N12)</f>
        <v/>
      </c>
      <c r="O6" s="229" t="str">
        <f>+'M3C 2020-21 LP GEDT FI+FC HYP2'!O12</f>
        <v xml:space="preserve">CC / mail ou celene </v>
      </c>
      <c r="P6" s="230" t="str">
        <f>+'M3C 2020-21 LP GEDT FI+FC HYP2'!P12</f>
        <v xml:space="preserve">CC / mail ou celene </v>
      </c>
      <c r="Q6" s="214">
        <f>IF('M3C 2020-21 LP GEDT FI+FC HYP2'!Q12="","",'M3C 2020-21 LP GEDT FI+FC HYP2'!Q12)</f>
        <v>100</v>
      </c>
      <c r="R6" s="161" t="str">
        <f>IF('M3C 2020-21 LP GEDT FI+FC HYP2'!R12="","",'M3C 2020-21 LP GEDT FI+FC HYP2'!R12)</f>
        <v>CC</v>
      </c>
      <c r="S6" s="161" t="str">
        <f>IF('M3C 2020-21 LP GEDT FI+FC HYP2'!S12="","",'M3C 2020-21 LP GEDT FI+FC HYP2'!S12)</f>
        <v>écrit</v>
      </c>
      <c r="T6" s="161" t="str">
        <f>IF('M3C 2020-21 LP GEDT FI+FC HYP2'!T12="","",'M3C 2020-21 LP GEDT FI+FC HYP2'!T12)</f>
        <v/>
      </c>
      <c r="U6" s="119">
        <f>IF('M3C 2020-21 LP GEDT FI+FC HYP2'!U12="","",'M3C 2020-21 LP GEDT FI+FC HYP2'!U12)</f>
        <v>100</v>
      </c>
      <c r="V6" s="119" t="str">
        <f>IF('M3C 2020-21 LP GEDT FI+FC HYP2'!V12="","",'M3C 2020-21 LP GEDT FI+FC HYP2'!V12)</f>
        <v>CT</v>
      </c>
      <c r="W6" s="119" t="str">
        <f>IF('M3C 2020-21 LP GEDT FI+FC HYP2'!W12="","",'M3C 2020-21 LP GEDT FI+FC HYP2'!W12)</f>
        <v>écrit</v>
      </c>
      <c r="X6" s="119" t="str">
        <f>IF('M3C 2020-21 LP GEDT FI+FC HYP2'!X12="","",'M3C 2020-21 LP GEDT FI+FC HYP2'!X12)</f>
        <v>2h00</v>
      </c>
      <c r="Y6" s="161">
        <f>IF('M3C 2020-21 LP GEDT FI+FC HYP2'!AA12="","",'M3C 2020-21 LP GEDT FI+FC HYP2'!AA12)</f>
        <v>100</v>
      </c>
      <c r="Z6" s="161" t="str">
        <f>IF('M3C 2020-21 LP GEDT FI+FC HYP2'!AB12="","",'M3C 2020-21 LP GEDT FI+FC HYP2'!AB12)</f>
        <v>CT</v>
      </c>
      <c r="AA6" s="161" t="str">
        <f>IF('M3C 2020-21 LP GEDT FI+FC HYP2'!AC12="","",'M3C 2020-21 LP GEDT FI+FC HYP2'!AC12)</f>
        <v>écrit</v>
      </c>
      <c r="AB6" s="161" t="str">
        <f>IF('M3C 2020-21 LP GEDT FI+FC HYP2'!AD12="","",'M3C 2020-21 LP GEDT FI+FC HYP2'!AD12)</f>
        <v>2h00</v>
      </c>
      <c r="AC6" s="119">
        <f>IF('M3C 2020-21 LP GEDT FI+FC HYP2'!AE12="","",'M3C 2020-21 LP GEDT FI+FC HYP2'!AE12)</f>
        <v>100</v>
      </c>
      <c r="AD6" s="119" t="str">
        <f>IF('M3C 2020-21 LP GEDT FI+FC HYP2'!AF12="","",'M3C 2020-21 LP GEDT FI+FC HYP2'!AF12)</f>
        <v>CT</v>
      </c>
      <c r="AE6" s="119" t="str">
        <f>IF('M3C 2020-21 LP GEDT FI+FC HYP2'!AG12="","",'M3C 2020-21 LP GEDT FI+FC HYP2'!AG12)</f>
        <v>écrit</v>
      </c>
      <c r="AF6" s="119" t="str">
        <f>IF('M3C 2020-21 LP GEDT FI+FC HYP2'!AH12="","",'M3C 2020-21 LP GEDT FI+FC HYP2'!AH12)</f>
        <v>2h00</v>
      </c>
    </row>
    <row r="7" spans="1:219" ht="23.25" customHeight="1" x14ac:dyDescent="0.25">
      <c r="A7" s="169" t="str">
        <f>IF('M3C 2020-21 LP GEDT FI+FC HYP2'!A13="","",'M3C 2020-21 LP GEDT FI+FC HYP2'!A13)</f>
        <v>LLF1X1A</v>
      </c>
      <c r="B7" s="170" t="str">
        <f>IF('M3C 2020-21 LP GEDT FI+FC HYP2'!B13="","",'M3C 2020-21 LP GEDT FI+FC HYP2'!B13)</f>
        <v>EC 1 : Notions de bases en hydrologie et limnologie</v>
      </c>
      <c r="C7" s="171" t="str">
        <f>IF('M3C 2020-21 LP GEDT FI+FC HYP2'!C13="","",'M3C 2020-21 LP GEDT FI+FC HYP2'!C13)</f>
        <v/>
      </c>
      <c r="D7" s="171" t="str">
        <f>IF('M3C 2020-21 LP GEDT FI+FC HYP2'!D13="","",'M3C 2020-21 LP GEDT FI+FC HYP2'!D13)</f>
        <v>EC</v>
      </c>
      <c r="E7" s="171"/>
      <c r="F7" s="171"/>
      <c r="G7" s="172"/>
      <c r="H7" s="274"/>
      <c r="I7" s="231" t="str">
        <f>IF('M3C 2020-21 LP GEDT FI+FC HYP2'!I13="","",'M3C 2020-21 LP GEDT FI+FC HYP2'!I13)</f>
        <v/>
      </c>
      <c r="J7" s="173"/>
      <c r="K7" s="173" t="str">
        <f>IF('M3C 2020-21 LP GEDT FI+FC HYP2'!K13="","",'M3C 2020-21 LP GEDT FI+FC HYP2'!K13)</f>
        <v/>
      </c>
      <c r="L7" s="173" t="str">
        <f>IF('M3C 2020-21 LP GEDT FI+FC HYP2'!L13="","",'M3C 2020-21 LP GEDT FI+FC HYP2'!L13)</f>
        <v/>
      </c>
      <c r="M7" s="173"/>
      <c r="N7" s="330" t="str">
        <f>IF('M3C 2020-21 LP GEDT FI+FC HYP2'!N13="","",'M3C 2020-21 LP GEDT FI+FC HYP2'!N13)</f>
        <v/>
      </c>
      <c r="O7" s="267" t="str">
        <f>IF('M3C 2020-21 LP GEDT FI+FC HYP2'!O13="","",'M3C 2020-21 LP GEDT FI+FC HYP2'!O13)</f>
        <v/>
      </c>
      <c r="P7" s="268" t="str">
        <f>IF('M3C 2020-21 LP GEDT FI+FC HYP2'!P13="","",'M3C 2020-21 LP GEDT FI+FC HYP2'!P13)</f>
        <v/>
      </c>
      <c r="Q7" s="217" t="str">
        <f>IF('M3C 2020-21 LP GEDT FI+FC HYP2'!Q13="","",'M3C 2020-21 LP GEDT FI+FC HYP2'!Q13)</f>
        <v/>
      </c>
      <c r="R7" s="174" t="str">
        <f>IF('M3C 2020-21 LP GEDT FI+FC HYP2'!R13="","",'M3C 2020-21 LP GEDT FI+FC HYP2'!R13)</f>
        <v/>
      </c>
      <c r="S7" s="174" t="str">
        <f>IF('M3C 2020-21 LP GEDT FI+FC HYP2'!S13="","",'M3C 2020-21 LP GEDT FI+FC HYP2'!S13)</f>
        <v/>
      </c>
      <c r="T7" s="174" t="str">
        <f>IF('M3C 2020-21 LP GEDT FI+FC HYP2'!T13="","",'M3C 2020-21 LP GEDT FI+FC HYP2'!T13)</f>
        <v/>
      </c>
      <c r="U7" s="174" t="str">
        <f>IF('M3C 2020-21 LP GEDT FI+FC HYP2'!U13="","",'M3C 2020-21 LP GEDT FI+FC HYP2'!U13)</f>
        <v/>
      </c>
      <c r="V7" s="174" t="str">
        <f>IF('M3C 2020-21 LP GEDT FI+FC HYP2'!V13="","",'M3C 2020-21 LP GEDT FI+FC HYP2'!V13)</f>
        <v/>
      </c>
      <c r="W7" s="174" t="str">
        <f>IF('M3C 2020-21 LP GEDT FI+FC HYP2'!W13="","",'M3C 2020-21 LP GEDT FI+FC HYP2'!W13)</f>
        <v/>
      </c>
      <c r="X7" s="174" t="str">
        <f>IF('M3C 2020-21 LP GEDT FI+FC HYP2'!X13="","",'M3C 2020-21 LP GEDT FI+FC HYP2'!X13)</f>
        <v/>
      </c>
      <c r="Y7" s="174" t="str">
        <f>IF('M3C 2020-21 LP GEDT FI+FC HYP2'!AA13="","",'M3C 2020-21 LP GEDT FI+FC HYP2'!AA13)</f>
        <v/>
      </c>
      <c r="Z7" s="174" t="str">
        <f>IF('M3C 2020-21 LP GEDT FI+FC HYP2'!AB13="","",'M3C 2020-21 LP GEDT FI+FC HYP2'!AB13)</f>
        <v/>
      </c>
      <c r="AA7" s="174" t="str">
        <f>IF('M3C 2020-21 LP GEDT FI+FC HYP2'!AC13="","",'M3C 2020-21 LP GEDT FI+FC HYP2'!AC13)</f>
        <v/>
      </c>
      <c r="AB7" s="174" t="str">
        <f>IF('M3C 2020-21 LP GEDT FI+FC HYP2'!AD13="","",'M3C 2020-21 LP GEDT FI+FC HYP2'!AD13)</f>
        <v/>
      </c>
      <c r="AC7" s="174" t="str">
        <f>IF('M3C 2020-21 LP GEDT FI+FC HYP2'!AE13="","",'M3C 2020-21 LP GEDT FI+FC HYP2'!AE13)</f>
        <v/>
      </c>
      <c r="AD7" s="174" t="str">
        <f>IF('M3C 2020-21 LP GEDT FI+FC HYP2'!AF13="","",'M3C 2020-21 LP GEDT FI+FC HYP2'!AF13)</f>
        <v/>
      </c>
      <c r="AE7" s="174" t="str">
        <f>IF('M3C 2020-21 LP GEDT FI+FC HYP2'!AG13="","",'M3C 2020-21 LP GEDT FI+FC HYP2'!AG13)</f>
        <v/>
      </c>
      <c r="AF7" s="174" t="str">
        <f>IF('M3C 2020-21 LP GEDT FI+FC HYP2'!AH13="","",'M3C 2020-21 LP GEDT FI+FC HYP2'!AH13)</f>
        <v/>
      </c>
    </row>
    <row r="8" spans="1:219" ht="23.25" customHeight="1" x14ac:dyDescent="0.25">
      <c r="A8" s="169" t="str">
        <f>IF('M3C 2020-21 LP GEDT FI+FC HYP2'!A14="","",'M3C 2020-21 LP GEDT FI+FC HYP2'!A14)</f>
        <v>LLF1X1B</v>
      </c>
      <c r="B8" s="170" t="str">
        <f>IF('M3C 2020-21 LP GEDT FI+FC HYP2'!B14="","",'M3C 2020-21 LP GEDT FI+FC HYP2'!B14)</f>
        <v>EC 2 : Notions de base en hydrogéologie, fonctionnement hydrique des sols</v>
      </c>
      <c r="C8" s="171" t="str">
        <f>IF('M3C 2020-21 LP GEDT FI+FC HYP2'!C14="","",'M3C 2020-21 LP GEDT FI+FC HYP2'!C14)</f>
        <v/>
      </c>
      <c r="D8" s="171" t="str">
        <f>IF('M3C 2020-21 LP GEDT FI+FC HYP2'!D14="","",'M3C 2020-21 LP GEDT FI+FC HYP2'!D14)</f>
        <v>EC</v>
      </c>
      <c r="E8" s="171"/>
      <c r="F8" s="171"/>
      <c r="G8" s="172"/>
      <c r="H8" s="274"/>
      <c r="I8" s="231" t="str">
        <f>IF('M3C 2020-21 LP GEDT FI+FC HYP2'!I14="","",'M3C 2020-21 LP GEDT FI+FC HYP2'!I14)</f>
        <v/>
      </c>
      <c r="J8" s="173"/>
      <c r="K8" s="173" t="str">
        <f>IF('M3C 2020-21 LP GEDT FI+FC HYP2'!K14="","",'M3C 2020-21 LP GEDT FI+FC HYP2'!K14)</f>
        <v/>
      </c>
      <c r="L8" s="173" t="str">
        <f>IF('M3C 2020-21 LP GEDT FI+FC HYP2'!L14="","",'M3C 2020-21 LP GEDT FI+FC HYP2'!L14)</f>
        <v/>
      </c>
      <c r="M8" s="173"/>
      <c r="N8" s="330" t="str">
        <f>IF('M3C 2020-21 LP GEDT FI+FC HYP2'!N14="","",'M3C 2020-21 LP GEDT FI+FC HYP2'!N14)</f>
        <v/>
      </c>
      <c r="O8" s="267" t="str">
        <f>IF('M3C 2020-21 LP GEDT FI+FC HYP2'!O14="","",'M3C 2020-21 LP GEDT FI+FC HYP2'!O14)</f>
        <v/>
      </c>
      <c r="P8" s="268" t="str">
        <f>IF('M3C 2020-21 LP GEDT FI+FC HYP2'!P14="","",'M3C 2020-21 LP GEDT FI+FC HYP2'!P14)</f>
        <v/>
      </c>
      <c r="Q8" s="217" t="str">
        <f>IF('M3C 2020-21 LP GEDT FI+FC HYP2'!Q14="","",'M3C 2020-21 LP GEDT FI+FC HYP2'!Q14)</f>
        <v/>
      </c>
      <c r="R8" s="174" t="str">
        <f>IF('M3C 2020-21 LP GEDT FI+FC HYP2'!R14="","",'M3C 2020-21 LP GEDT FI+FC HYP2'!R14)</f>
        <v/>
      </c>
      <c r="S8" s="174" t="str">
        <f>IF('M3C 2020-21 LP GEDT FI+FC HYP2'!S14="","",'M3C 2020-21 LP GEDT FI+FC HYP2'!S14)</f>
        <v/>
      </c>
      <c r="T8" s="174" t="str">
        <f>IF('M3C 2020-21 LP GEDT FI+FC HYP2'!T14="","",'M3C 2020-21 LP GEDT FI+FC HYP2'!T14)</f>
        <v/>
      </c>
      <c r="U8" s="174" t="str">
        <f>IF('M3C 2020-21 LP GEDT FI+FC HYP2'!U14="","",'M3C 2020-21 LP GEDT FI+FC HYP2'!U14)</f>
        <v/>
      </c>
      <c r="V8" s="174" t="str">
        <f>IF('M3C 2020-21 LP GEDT FI+FC HYP2'!V14="","",'M3C 2020-21 LP GEDT FI+FC HYP2'!V14)</f>
        <v/>
      </c>
      <c r="W8" s="174" t="str">
        <f>IF('M3C 2020-21 LP GEDT FI+FC HYP2'!W14="","",'M3C 2020-21 LP GEDT FI+FC HYP2'!W14)</f>
        <v/>
      </c>
      <c r="X8" s="174" t="str">
        <f>IF('M3C 2020-21 LP GEDT FI+FC HYP2'!X14="","",'M3C 2020-21 LP GEDT FI+FC HYP2'!X14)</f>
        <v/>
      </c>
      <c r="Y8" s="174" t="str">
        <f>IF('M3C 2020-21 LP GEDT FI+FC HYP2'!AA14="","",'M3C 2020-21 LP GEDT FI+FC HYP2'!AA14)</f>
        <v/>
      </c>
      <c r="Z8" s="174" t="str">
        <f>IF('M3C 2020-21 LP GEDT FI+FC HYP2'!AB14="","",'M3C 2020-21 LP GEDT FI+FC HYP2'!AB14)</f>
        <v/>
      </c>
      <c r="AA8" s="174" t="str">
        <f>IF('M3C 2020-21 LP GEDT FI+FC HYP2'!AC14="","",'M3C 2020-21 LP GEDT FI+FC HYP2'!AC14)</f>
        <v/>
      </c>
      <c r="AB8" s="174" t="str">
        <f>IF('M3C 2020-21 LP GEDT FI+FC HYP2'!AD14="","",'M3C 2020-21 LP GEDT FI+FC HYP2'!AD14)</f>
        <v/>
      </c>
      <c r="AC8" s="174" t="str">
        <f>IF('M3C 2020-21 LP GEDT FI+FC HYP2'!AE14="","",'M3C 2020-21 LP GEDT FI+FC HYP2'!AE14)</f>
        <v/>
      </c>
      <c r="AD8" s="174" t="str">
        <f>IF('M3C 2020-21 LP GEDT FI+FC HYP2'!AF14="","",'M3C 2020-21 LP GEDT FI+FC HYP2'!AF14)</f>
        <v/>
      </c>
      <c r="AE8" s="174" t="str">
        <f>IF('M3C 2020-21 LP GEDT FI+FC HYP2'!AG14="","",'M3C 2020-21 LP GEDT FI+FC HYP2'!AG14)</f>
        <v/>
      </c>
      <c r="AF8" s="174" t="str">
        <f>IF('M3C 2020-21 LP GEDT FI+FC HYP2'!AH14="","",'M3C 2020-21 LP GEDT FI+FC HYP2'!AH14)</f>
        <v/>
      </c>
    </row>
    <row r="9" spans="1:219" ht="23.25" customHeight="1" x14ac:dyDescent="0.25">
      <c r="A9" s="169" t="str">
        <f>IF('M3C 2020-21 LP GEDT FI+FC HYP2'!A15="","",'M3C 2020-21 LP GEDT FI+FC HYP2'!A15)</f>
        <v>LLF1X1C</v>
      </c>
      <c r="B9" s="170" t="str">
        <f>IF('M3C 2020-21 LP GEDT FI+FC HYP2'!B15="","",'M3C 2020-21 LP GEDT FI+FC HYP2'!B15)</f>
        <v>EC 3 : Politique et Droit des territoires, de l'eau et de l'environnement</v>
      </c>
      <c r="C9" s="171" t="str">
        <f>IF('M3C 2020-21 LP GEDT FI+FC HYP2'!C15="","",'M3C 2020-21 LP GEDT FI+FC HYP2'!C15)</f>
        <v/>
      </c>
      <c r="D9" s="171" t="str">
        <f>IF('M3C 2020-21 LP GEDT FI+FC HYP2'!D15="","",'M3C 2020-21 LP GEDT FI+FC HYP2'!D15)</f>
        <v>EC</v>
      </c>
      <c r="E9" s="171"/>
      <c r="F9" s="171"/>
      <c r="G9" s="172"/>
      <c r="H9" s="274"/>
      <c r="I9" s="231" t="str">
        <f>IF('M3C 2020-21 LP GEDT FI+FC HYP2'!I15="","",'M3C 2020-21 LP GEDT FI+FC HYP2'!I15)</f>
        <v/>
      </c>
      <c r="J9" s="173"/>
      <c r="K9" s="173" t="str">
        <f>IF('M3C 2020-21 LP GEDT FI+FC HYP2'!K15="","",'M3C 2020-21 LP GEDT FI+FC HYP2'!K15)</f>
        <v/>
      </c>
      <c r="L9" s="173" t="str">
        <f>IF('M3C 2020-21 LP GEDT FI+FC HYP2'!L15="","",'M3C 2020-21 LP GEDT FI+FC HYP2'!L15)</f>
        <v/>
      </c>
      <c r="M9" s="173"/>
      <c r="N9" s="330" t="str">
        <f>IF('M3C 2020-21 LP GEDT FI+FC HYP2'!N15="","",'M3C 2020-21 LP GEDT FI+FC HYP2'!N15)</f>
        <v/>
      </c>
      <c r="O9" s="267" t="str">
        <f>IF('M3C 2020-21 LP GEDT FI+FC HYP2'!O15="","",'M3C 2020-21 LP GEDT FI+FC HYP2'!O15)</f>
        <v/>
      </c>
      <c r="P9" s="268" t="str">
        <f>IF('M3C 2020-21 LP GEDT FI+FC HYP2'!P15="","",'M3C 2020-21 LP GEDT FI+FC HYP2'!P15)</f>
        <v/>
      </c>
      <c r="Q9" s="217" t="str">
        <f>IF('M3C 2020-21 LP GEDT FI+FC HYP2'!Q15="","",'M3C 2020-21 LP GEDT FI+FC HYP2'!Q15)</f>
        <v/>
      </c>
      <c r="R9" s="174" t="str">
        <f>IF('M3C 2020-21 LP GEDT FI+FC HYP2'!R15="","",'M3C 2020-21 LP GEDT FI+FC HYP2'!R15)</f>
        <v/>
      </c>
      <c r="S9" s="174" t="str">
        <f>IF('M3C 2020-21 LP GEDT FI+FC HYP2'!S15="","",'M3C 2020-21 LP GEDT FI+FC HYP2'!S15)</f>
        <v/>
      </c>
      <c r="T9" s="174" t="str">
        <f>IF('M3C 2020-21 LP GEDT FI+FC HYP2'!T15="","",'M3C 2020-21 LP GEDT FI+FC HYP2'!T15)</f>
        <v/>
      </c>
      <c r="U9" s="174" t="str">
        <f>IF('M3C 2020-21 LP GEDT FI+FC HYP2'!U15="","",'M3C 2020-21 LP GEDT FI+FC HYP2'!U15)</f>
        <v/>
      </c>
      <c r="V9" s="174" t="str">
        <f>IF('M3C 2020-21 LP GEDT FI+FC HYP2'!V15="","",'M3C 2020-21 LP GEDT FI+FC HYP2'!V15)</f>
        <v/>
      </c>
      <c r="W9" s="174" t="str">
        <f>IF('M3C 2020-21 LP GEDT FI+FC HYP2'!W15="","",'M3C 2020-21 LP GEDT FI+FC HYP2'!W15)</f>
        <v/>
      </c>
      <c r="X9" s="174" t="str">
        <f>IF('M3C 2020-21 LP GEDT FI+FC HYP2'!X15="","",'M3C 2020-21 LP GEDT FI+FC HYP2'!X15)</f>
        <v/>
      </c>
      <c r="Y9" s="174" t="str">
        <f>IF('M3C 2020-21 LP GEDT FI+FC HYP2'!AA15="","",'M3C 2020-21 LP GEDT FI+FC HYP2'!AA15)</f>
        <v/>
      </c>
      <c r="Z9" s="174" t="str">
        <f>IF('M3C 2020-21 LP GEDT FI+FC HYP2'!AB15="","",'M3C 2020-21 LP GEDT FI+FC HYP2'!AB15)</f>
        <v/>
      </c>
      <c r="AA9" s="174" t="str">
        <f>IF('M3C 2020-21 LP GEDT FI+FC HYP2'!AC15="","",'M3C 2020-21 LP GEDT FI+FC HYP2'!AC15)</f>
        <v/>
      </c>
      <c r="AB9" s="174" t="str">
        <f>IF('M3C 2020-21 LP GEDT FI+FC HYP2'!AD15="","",'M3C 2020-21 LP GEDT FI+FC HYP2'!AD15)</f>
        <v/>
      </c>
      <c r="AC9" s="174" t="str">
        <f>IF('M3C 2020-21 LP GEDT FI+FC HYP2'!AE15="","",'M3C 2020-21 LP GEDT FI+FC HYP2'!AE15)</f>
        <v/>
      </c>
      <c r="AD9" s="174" t="str">
        <f>IF('M3C 2020-21 LP GEDT FI+FC HYP2'!AF15="","",'M3C 2020-21 LP GEDT FI+FC HYP2'!AF15)</f>
        <v/>
      </c>
      <c r="AE9" s="174" t="str">
        <f>IF('M3C 2020-21 LP GEDT FI+FC HYP2'!AG15="","",'M3C 2020-21 LP GEDT FI+FC HYP2'!AG15)</f>
        <v/>
      </c>
      <c r="AF9" s="174" t="str">
        <f>IF('M3C 2020-21 LP GEDT FI+FC HYP2'!AH15="","",'M3C 2020-21 LP GEDT FI+FC HYP2'!AH15)</f>
        <v/>
      </c>
    </row>
    <row r="10" spans="1:219" ht="23.25" customHeight="1" x14ac:dyDescent="0.25">
      <c r="A10" s="175" t="str">
        <f>IF('M3C 2020-21 LP GEDT FI+FC HYP2'!A16="","",'M3C 2020-21 LP GEDT FI+FC HYP2'!A16)</f>
        <v>LLF1X1D</v>
      </c>
      <c r="B10" s="176" t="str">
        <f>IF('M3C 2020-21 LP GEDT FI+FC HYP2'!B16="","",'M3C 2020-21 LP GEDT FI+FC HYP2'!B16)</f>
        <v>EC 1 : Hydrologie, limnologie et hydrogéologie</v>
      </c>
      <c r="C10" s="177" t="str">
        <f>IF('M3C 2020-21 LP GEDT FI+FC HYP2'!C16="","",'M3C 2020-21 LP GEDT FI+FC HYP2'!C16)</f>
        <v/>
      </c>
      <c r="D10" s="177" t="str">
        <f>IF('M3C 2020-21 LP GEDT FI+FC HYP2'!D16="","",'M3C 2020-21 LP GEDT FI+FC HYP2'!D16)</f>
        <v>EC</v>
      </c>
      <c r="E10" s="177"/>
      <c r="F10" s="177"/>
      <c r="G10" s="168"/>
      <c r="H10" s="273"/>
      <c r="I10" s="242">
        <f>IF('M3C 2020-21 LP GEDT FI+FC HYP2'!I16="","",'M3C 2020-21 LP GEDT FI+FC HYP2'!I16)</f>
        <v>15</v>
      </c>
      <c r="J10" s="166"/>
      <c r="K10" s="166">
        <f>IF('M3C 2020-21 LP GEDT FI+FC HYP2'!K16="","",'M3C 2020-21 LP GEDT FI+FC HYP2'!K16)</f>
        <v>18</v>
      </c>
      <c r="L10" s="166" t="str">
        <f>IF('M3C 2020-21 LP GEDT FI+FC HYP2'!L16="","",'M3C 2020-21 LP GEDT FI+FC HYP2'!L16)</f>
        <v/>
      </c>
      <c r="M10" s="166"/>
      <c r="N10" s="331" t="str">
        <f>IF('M3C 2020-21 LP GEDT FI+FC HYP2'!N16="","",'M3C 2020-21 LP GEDT FI+FC HYP2'!N16)</f>
        <v/>
      </c>
      <c r="O10" s="267" t="str">
        <f>IF('M3C 2020-21 LP GEDT FI+FC HYP2'!O16="","",'M3C 2020-21 LP GEDT FI+FC HYP2'!O16)</f>
        <v/>
      </c>
      <c r="P10" s="268" t="str">
        <f>IF('M3C 2020-21 LP GEDT FI+FC HYP2'!P16="","",'M3C 2020-21 LP GEDT FI+FC HYP2'!P16)</f>
        <v/>
      </c>
      <c r="Q10" s="214" t="str">
        <f>IF('M3C 2020-21 LP GEDT FI+FC HYP2'!Q16="","",'M3C 2020-21 LP GEDT FI+FC HYP2'!Q16)</f>
        <v/>
      </c>
      <c r="R10" s="161" t="str">
        <f>IF('M3C 2020-21 LP GEDT FI+FC HYP2'!R16="","",'M3C 2020-21 LP GEDT FI+FC HYP2'!R16)</f>
        <v/>
      </c>
      <c r="S10" s="161" t="str">
        <f>IF('M3C 2020-21 LP GEDT FI+FC HYP2'!S16="","",'M3C 2020-21 LP GEDT FI+FC HYP2'!S16)</f>
        <v/>
      </c>
      <c r="T10" s="161" t="str">
        <f>IF('M3C 2020-21 LP GEDT FI+FC HYP2'!T16="","",'M3C 2020-21 LP GEDT FI+FC HYP2'!T16)</f>
        <v/>
      </c>
      <c r="U10" s="119" t="str">
        <f>IF('M3C 2020-21 LP GEDT FI+FC HYP2'!U16="","",'M3C 2020-21 LP GEDT FI+FC HYP2'!U16)</f>
        <v/>
      </c>
      <c r="V10" s="119" t="str">
        <f>IF('M3C 2020-21 LP GEDT FI+FC HYP2'!V16="","",'M3C 2020-21 LP GEDT FI+FC HYP2'!V16)</f>
        <v/>
      </c>
      <c r="W10" s="119" t="str">
        <f>IF('M3C 2020-21 LP GEDT FI+FC HYP2'!W16="","",'M3C 2020-21 LP GEDT FI+FC HYP2'!W16)</f>
        <v/>
      </c>
      <c r="X10" s="119" t="str">
        <f>IF('M3C 2020-21 LP GEDT FI+FC HYP2'!X16="","",'M3C 2020-21 LP GEDT FI+FC HYP2'!X16)</f>
        <v/>
      </c>
      <c r="Y10" s="161" t="str">
        <f>IF('M3C 2020-21 LP GEDT FI+FC HYP2'!AA16="","",'M3C 2020-21 LP GEDT FI+FC HYP2'!AA16)</f>
        <v/>
      </c>
      <c r="Z10" s="161" t="str">
        <f>IF('M3C 2020-21 LP GEDT FI+FC HYP2'!AB16="","",'M3C 2020-21 LP GEDT FI+FC HYP2'!AB16)</f>
        <v/>
      </c>
      <c r="AA10" s="161" t="str">
        <f>IF('M3C 2020-21 LP GEDT FI+FC HYP2'!AC16="","",'M3C 2020-21 LP GEDT FI+FC HYP2'!AC16)</f>
        <v/>
      </c>
      <c r="AB10" s="161" t="str">
        <f>IF('M3C 2020-21 LP GEDT FI+FC HYP2'!AD16="","",'M3C 2020-21 LP GEDT FI+FC HYP2'!AD16)</f>
        <v/>
      </c>
      <c r="AC10" s="119" t="str">
        <f>IF('M3C 2020-21 LP GEDT FI+FC HYP2'!AE16="","",'M3C 2020-21 LP GEDT FI+FC HYP2'!AE16)</f>
        <v/>
      </c>
      <c r="AD10" s="119" t="str">
        <f>IF('M3C 2020-21 LP GEDT FI+FC HYP2'!AF16="","",'M3C 2020-21 LP GEDT FI+FC HYP2'!AF16)</f>
        <v/>
      </c>
      <c r="AE10" s="119" t="str">
        <f>IF('M3C 2020-21 LP GEDT FI+FC HYP2'!AG16="","",'M3C 2020-21 LP GEDT FI+FC HYP2'!AG16)</f>
        <v/>
      </c>
      <c r="AF10" s="119" t="str">
        <f>IF('M3C 2020-21 LP GEDT FI+FC HYP2'!AH16="","",'M3C 2020-21 LP GEDT FI+FC HYP2'!AH16)</f>
        <v/>
      </c>
    </row>
    <row r="11" spans="1:219" ht="23.25" customHeight="1" x14ac:dyDescent="0.25">
      <c r="A11" s="175" t="str">
        <f>IF('M3C 2020-21 LP GEDT FI+FC HYP2'!A17="","",'M3C 2020-21 LP GEDT FI+FC HYP2'!A17)</f>
        <v>LLF1X1E</v>
      </c>
      <c r="B11" s="176" t="str">
        <f>IF('M3C 2020-21 LP GEDT FI+FC HYP2'!B17="","",'M3C 2020-21 LP GEDT FI+FC HYP2'!B17)</f>
        <v>EC 2 : Droit et eau</v>
      </c>
      <c r="C11" s="177" t="str">
        <f>IF('M3C 2020-21 LP GEDT FI+FC HYP2'!C17="","",'M3C 2020-21 LP GEDT FI+FC HYP2'!C17)</f>
        <v/>
      </c>
      <c r="D11" s="177" t="str">
        <f>IF('M3C 2020-21 LP GEDT FI+FC HYP2'!D17="","",'M3C 2020-21 LP GEDT FI+FC HYP2'!D17)</f>
        <v>EC</v>
      </c>
      <c r="E11" s="177"/>
      <c r="F11" s="177"/>
      <c r="G11" s="168"/>
      <c r="H11" s="273"/>
      <c r="I11" s="242">
        <f>IF('M3C 2020-21 LP GEDT FI+FC HYP2'!I17="","",'M3C 2020-21 LP GEDT FI+FC HYP2'!I17)</f>
        <v>6</v>
      </c>
      <c r="J11" s="166"/>
      <c r="K11" s="166">
        <f>IF('M3C 2020-21 LP GEDT FI+FC HYP2'!K17="","",'M3C 2020-21 LP GEDT FI+FC HYP2'!K17)</f>
        <v>16</v>
      </c>
      <c r="L11" s="166" t="str">
        <f>IF('M3C 2020-21 LP GEDT FI+FC HYP2'!L17="","",'M3C 2020-21 LP GEDT FI+FC HYP2'!L17)</f>
        <v/>
      </c>
      <c r="M11" s="166"/>
      <c r="N11" s="331" t="str">
        <f>IF('M3C 2020-21 LP GEDT FI+FC HYP2'!N17="","",'M3C 2020-21 LP GEDT FI+FC HYP2'!N17)</f>
        <v/>
      </c>
      <c r="O11" s="267" t="str">
        <f>IF('M3C 2020-21 LP GEDT FI+FC HYP2'!O17="","",'M3C 2020-21 LP GEDT FI+FC HYP2'!O17)</f>
        <v/>
      </c>
      <c r="P11" s="268" t="str">
        <f>IF('M3C 2020-21 LP GEDT FI+FC HYP2'!P17="","",'M3C 2020-21 LP GEDT FI+FC HYP2'!P17)</f>
        <v/>
      </c>
      <c r="Q11" s="214" t="str">
        <f>IF('M3C 2020-21 LP GEDT FI+FC HYP2'!Q17="","",'M3C 2020-21 LP GEDT FI+FC HYP2'!Q17)</f>
        <v/>
      </c>
      <c r="R11" s="161" t="str">
        <f>IF('M3C 2020-21 LP GEDT FI+FC HYP2'!R17="","",'M3C 2020-21 LP GEDT FI+FC HYP2'!R17)</f>
        <v/>
      </c>
      <c r="S11" s="161" t="str">
        <f>IF('M3C 2020-21 LP GEDT FI+FC HYP2'!S17="","",'M3C 2020-21 LP GEDT FI+FC HYP2'!S17)</f>
        <v/>
      </c>
      <c r="T11" s="161" t="str">
        <f>IF('M3C 2020-21 LP GEDT FI+FC HYP2'!T17="","",'M3C 2020-21 LP GEDT FI+FC HYP2'!T17)</f>
        <v/>
      </c>
      <c r="U11" s="119" t="str">
        <f>IF('M3C 2020-21 LP GEDT FI+FC HYP2'!U17="","",'M3C 2020-21 LP GEDT FI+FC HYP2'!U17)</f>
        <v/>
      </c>
      <c r="V11" s="119" t="str">
        <f>IF('M3C 2020-21 LP GEDT FI+FC HYP2'!V17="","",'M3C 2020-21 LP GEDT FI+FC HYP2'!V17)</f>
        <v/>
      </c>
      <c r="W11" s="119" t="str">
        <f>IF('M3C 2020-21 LP GEDT FI+FC HYP2'!W17="","",'M3C 2020-21 LP GEDT FI+FC HYP2'!W17)</f>
        <v/>
      </c>
      <c r="X11" s="119" t="str">
        <f>IF('M3C 2020-21 LP GEDT FI+FC HYP2'!X17="","",'M3C 2020-21 LP GEDT FI+FC HYP2'!X17)</f>
        <v/>
      </c>
      <c r="Y11" s="161" t="str">
        <f>IF('M3C 2020-21 LP GEDT FI+FC HYP2'!AA17="","",'M3C 2020-21 LP GEDT FI+FC HYP2'!AA17)</f>
        <v/>
      </c>
      <c r="Z11" s="161" t="str">
        <f>IF('M3C 2020-21 LP GEDT FI+FC HYP2'!AB17="","",'M3C 2020-21 LP GEDT FI+FC HYP2'!AB17)</f>
        <v/>
      </c>
      <c r="AA11" s="161" t="str">
        <f>IF('M3C 2020-21 LP GEDT FI+FC HYP2'!AC17="","",'M3C 2020-21 LP GEDT FI+FC HYP2'!AC17)</f>
        <v/>
      </c>
      <c r="AB11" s="161" t="str">
        <f>IF('M3C 2020-21 LP GEDT FI+FC HYP2'!AD17="","",'M3C 2020-21 LP GEDT FI+FC HYP2'!AD17)</f>
        <v/>
      </c>
      <c r="AC11" s="119" t="str">
        <f>IF('M3C 2020-21 LP GEDT FI+FC HYP2'!AE17="","",'M3C 2020-21 LP GEDT FI+FC HYP2'!AE17)</f>
        <v/>
      </c>
      <c r="AD11" s="119" t="str">
        <f>IF('M3C 2020-21 LP GEDT FI+FC HYP2'!AF17="","",'M3C 2020-21 LP GEDT FI+FC HYP2'!AF17)</f>
        <v/>
      </c>
      <c r="AE11" s="119" t="str">
        <f>IF('M3C 2020-21 LP GEDT FI+FC HYP2'!AG17="","",'M3C 2020-21 LP GEDT FI+FC HYP2'!AG17)</f>
        <v/>
      </c>
      <c r="AF11" s="119" t="str">
        <f>IF('M3C 2020-21 LP GEDT FI+FC HYP2'!AH17="","",'M3C 2020-21 LP GEDT FI+FC HYP2'!AH17)</f>
        <v/>
      </c>
    </row>
    <row r="12" spans="1:219" ht="23.25" customHeight="1" x14ac:dyDescent="0.25">
      <c r="A12" s="178" t="str">
        <f>IF('M3C 2020-21 LP GEDT FI+FC HYP2'!A18="","",'M3C 2020-21 LP GEDT FI+FC HYP2'!A18)</f>
        <v>LLF1X21</v>
      </c>
      <c r="B12" s="179" t="str">
        <f>IF('M3C 2020-21 LP GEDT FI+FC HYP2'!B18="","",'M3C 2020-21 LP GEDT FI+FC HYP2'!B18)</f>
        <v>Hydrauliques</v>
      </c>
      <c r="C12" s="124" t="str">
        <f>IF('M3C 2020-21 LP GEDT FI+FC HYP2'!C18="","",'M3C 2020-21 LP GEDT FI+FC HYP2'!C18)</f>
        <v>LLF1X20</v>
      </c>
      <c r="D12" s="124" t="str">
        <f>IF('M3C 2020-21 LP GEDT FI+FC HYP2'!D18="","",'M3C 2020-21 LP GEDT FI+FC HYP2'!D18)</f>
        <v>UE</v>
      </c>
      <c r="E12" s="124"/>
      <c r="F12" s="124"/>
      <c r="G12" s="168" t="s">
        <v>225</v>
      </c>
      <c r="H12" s="273" t="s">
        <v>225</v>
      </c>
      <c r="I12" s="242">
        <f>IF('M3C 2020-21 LP GEDT FI+FC HYP2'!I18="","",'M3C 2020-21 LP GEDT FI+FC HYP2'!I18)</f>
        <v>15</v>
      </c>
      <c r="J12" s="166"/>
      <c r="K12" s="166">
        <f>IF('M3C 2020-21 LP GEDT FI+FC HYP2'!K18="","",'M3C 2020-21 LP GEDT FI+FC HYP2'!K18)</f>
        <v>55</v>
      </c>
      <c r="L12" s="125" t="str">
        <f>IF('M3C 2020-21 LP GEDT FI+FC HYP2'!L18="","",'M3C 2020-21 LP GEDT FI+FC HYP2'!L18)</f>
        <v/>
      </c>
      <c r="M12" s="166"/>
      <c r="N12" s="329" t="str">
        <f>IF('M3C 2020-21 LP GEDT FI+FC HYP2'!N18="","",'M3C 2020-21 LP GEDT FI+FC HYP2'!N18)</f>
        <v/>
      </c>
      <c r="O12" s="229" t="str">
        <f>+'M3C 2020-21 LP GEDT FI+FC HYP2'!O18</f>
        <v xml:space="preserve">CC / mail ou celene </v>
      </c>
      <c r="P12" s="230" t="str">
        <f>+'M3C 2020-21 LP GEDT FI+FC HYP2'!P18</f>
        <v xml:space="preserve">CC / mail ou celene </v>
      </c>
      <c r="Q12" s="214">
        <f>IF('M3C 2020-21 LP GEDT FI+FC HYP2'!Q18="","",'M3C 2020-21 LP GEDT FI+FC HYP2'!Q18)</f>
        <v>100</v>
      </c>
      <c r="R12" s="161" t="str">
        <f>IF('M3C 2020-21 LP GEDT FI+FC HYP2'!R18="","",'M3C 2020-21 LP GEDT FI+FC HYP2'!R18)</f>
        <v>CC</v>
      </c>
      <c r="S12" s="161" t="str">
        <f>IF('M3C 2020-21 LP GEDT FI+FC HYP2'!S18="","",'M3C 2020-21 LP GEDT FI+FC HYP2'!S18)</f>
        <v>écrit</v>
      </c>
      <c r="T12" s="161" t="str">
        <f>IF('M3C 2020-21 LP GEDT FI+FC HYP2'!T18="","",'M3C 2020-21 LP GEDT FI+FC HYP2'!T18)</f>
        <v/>
      </c>
      <c r="U12" s="119">
        <f>IF('M3C 2020-21 LP GEDT FI+FC HYP2'!U18="","",'M3C 2020-21 LP GEDT FI+FC HYP2'!U18)</f>
        <v>100</v>
      </c>
      <c r="V12" s="119" t="str">
        <f>IF('M3C 2020-21 LP GEDT FI+FC HYP2'!V18="","",'M3C 2020-21 LP GEDT FI+FC HYP2'!V18)</f>
        <v>CT</v>
      </c>
      <c r="W12" s="119" t="str">
        <f>IF('M3C 2020-21 LP GEDT FI+FC HYP2'!W18="","",'M3C 2020-21 LP GEDT FI+FC HYP2'!W18)</f>
        <v>écrit</v>
      </c>
      <c r="X12" s="119" t="str">
        <f>IF('M3C 2020-21 LP GEDT FI+FC HYP2'!X18="","",'M3C 2020-21 LP GEDT FI+FC HYP2'!X18)</f>
        <v>2h00</v>
      </c>
      <c r="Y12" s="161">
        <f>IF('M3C 2020-21 LP GEDT FI+FC HYP2'!AA18="","",'M3C 2020-21 LP GEDT FI+FC HYP2'!AA18)</f>
        <v>100</v>
      </c>
      <c r="Z12" s="161" t="str">
        <f>IF('M3C 2020-21 LP GEDT FI+FC HYP2'!AB18="","",'M3C 2020-21 LP GEDT FI+FC HYP2'!AB18)</f>
        <v>CT</v>
      </c>
      <c r="AA12" s="161" t="str">
        <f>IF('M3C 2020-21 LP GEDT FI+FC HYP2'!AC18="","",'M3C 2020-21 LP GEDT FI+FC HYP2'!AC18)</f>
        <v>écrit</v>
      </c>
      <c r="AB12" s="161" t="str">
        <f>IF('M3C 2020-21 LP GEDT FI+FC HYP2'!AD18="","",'M3C 2020-21 LP GEDT FI+FC HYP2'!AD18)</f>
        <v>2h00</v>
      </c>
      <c r="AC12" s="119">
        <f>IF('M3C 2020-21 LP GEDT FI+FC HYP2'!AE18="","",'M3C 2020-21 LP GEDT FI+FC HYP2'!AE18)</f>
        <v>100</v>
      </c>
      <c r="AD12" s="119" t="str">
        <f>IF('M3C 2020-21 LP GEDT FI+FC HYP2'!AF18="","",'M3C 2020-21 LP GEDT FI+FC HYP2'!AF18)</f>
        <v>CT</v>
      </c>
      <c r="AE12" s="119" t="str">
        <f>IF('M3C 2020-21 LP GEDT FI+FC HYP2'!AG18="","",'M3C 2020-21 LP GEDT FI+FC HYP2'!AG18)</f>
        <v>écrit</v>
      </c>
      <c r="AF12" s="119" t="str">
        <f>IF('M3C 2020-21 LP GEDT FI+FC HYP2'!AH18="","",'M3C 2020-21 LP GEDT FI+FC HYP2'!AH18)</f>
        <v>2h00</v>
      </c>
    </row>
    <row r="13" spans="1:219" ht="23.25" customHeight="1" x14ac:dyDescent="0.25">
      <c r="A13" s="193" t="str">
        <f>IF('M3C 2020-21 LP GEDT FI+FC HYP2'!A19="","",'M3C 2020-21 LP GEDT FI+FC HYP2'!A19)</f>
        <v>LLF1X2A</v>
      </c>
      <c r="B13" s="152" t="str">
        <f>IF('M3C 2020-21 LP GEDT FI+FC HYP2'!B19="","",'M3C 2020-21 LP GEDT FI+FC HYP2'!B19)</f>
        <v>EC 1 : L'hydraulique agricole</v>
      </c>
      <c r="C13" s="148" t="str">
        <f>IF('M3C 2020-21 LP GEDT FI+FC HYP2'!C19="","",'M3C 2020-21 LP GEDT FI+FC HYP2'!C19)</f>
        <v/>
      </c>
      <c r="D13" s="148" t="str">
        <f>IF('M3C 2020-21 LP GEDT FI+FC HYP2'!D19="","",'M3C 2020-21 LP GEDT FI+FC HYP2'!D19)</f>
        <v>EC</v>
      </c>
      <c r="E13" s="148"/>
      <c r="F13" s="148"/>
      <c r="G13" s="130"/>
      <c r="H13" s="275"/>
      <c r="I13" s="242">
        <f>IF('M3C 2020-21 LP GEDT FI+FC HYP2'!I19="","",'M3C 2020-21 LP GEDT FI+FC HYP2'!I19)</f>
        <v>12</v>
      </c>
      <c r="J13" s="166"/>
      <c r="K13" s="166">
        <f>IF('M3C 2020-21 LP GEDT FI+FC HYP2'!K19="","",'M3C 2020-21 LP GEDT FI+FC HYP2'!K19)</f>
        <v>28</v>
      </c>
      <c r="L13" s="131" t="str">
        <f>IF('M3C 2020-21 LP GEDT FI+FC HYP2'!L19="","",'M3C 2020-21 LP GEDT FI+FC HYP2'!L19)</f>
        <v/>
      </c>
      <c r="M13" s="166"/>
      <c r="N13" s="332" t="str">
        <f>IF('M3C 2020-21 LP GEDT FI+FC HYP2'!N19="","",'M3C 2020-21 LP GEDT FI+FC HYP2'!N19)</f>
        <v/>
      </c>
      <c r="O13" s="227"/>
      <c r="P13" s="228"/>
      <c r="Q13" s="214" t="str">
        <f>IF('M3C 2020-21 LP GEDT FI+FC HYP2'!Q19="","",'M3C 2020-21 LP GEDT FI+FC HYP2'!Q19)</f>
        <v/>
      </c>
      <c r="R13" s="161" t="str">
        <f>IF('M3C 2020-21 LP GEDT FI+FC HYP2'!R19="","",'M3C 2020-21 LP GEDT FI+FC HYP2'!R19)</f>
        <v/>
      </c>
      <c r="S13" s="161" t="str">
        <f>IF('M3C 2020-21 LP GEDT FI+FC HYP2'!S19="","",'M3C 2020-21 LP GEDT FI+FC HYP2'!S19)</f>
        <v/>
      </c>
      <c r="T13" s="161" t="str">
        <f>IF('M3C 2020-21 LP GEDT FI+FC HYP2'!T19="","",'M3C 2020-21 LP GEDT FI+FC HYP2'!T19)</f>
        <v/>
      </c>
      <c r="U13" s="119" t="str">
        <f>IF('M3C 2020-21 LP GEDT FI+FC HYP2'!U19="","",'M3C 2020-21 LP GEDT FI+FC HYP2'!U19)</f>
        <v/>
      </c>
      <c r="V13" s="119" t="str">
        <f>IF('M3C 2020-21 LP GEDT FI+FC HYP2'!V19="","",'M3C 2020-21 LP GEDT FI+FC HYP2'!V19)</f>
        <v/>
      </c>
      <c r="W13" s="119" t="str">
        <f>IF('M3C 2020-21 LP GEDT FI+FC HYP2'!W19="","",'M3C 2020-21 LP GEDT FI+FC HYP2'!W19)</f>
        <v/>
      </c>
      <c r="X13" s="119" t="str">
        <f>IF('M3C 2020-21 LP GEDT FI+FC HYP2'!X19="","",'M3C 2020-21 LP GEDT FI+FC HYP2'!X19)</f>
        <v/>
      </c>
      <c r="Y13" s="161" t="str">
        <f>IF('M3C 2020-21 LP GEDT FI+FC HYP2'!AA19="","",'M3C 2020-21 LP GEDT FI+FC HYP2'!AA19)</f>
        <v/>
      </c>
      <c r="Z13" s="161" t="str">
        <f>IF('M3C 2020-21 LP GEDT FI+FC HYP2'!AB19="","",'M3C 2020-21 LP GEDT FI+FC HYP2'!AB19)</f>
        <v/>
      </c>
      <c r="AA13" s="161" t="str">
        <f>IF('M3C 2020-21 LP GEDT FI+FC HYP2'!AC19="","",'M3C 2020-21 LP GEDT FI+FC HYP2'!AC19)</f>
        <v/>
      </c>
      <c r="AB13" s="161" t="str">
        <f>IF('M3C 2020-21 LP GEDT FI+FC HYP2'!AD19="","",'M3C 2020-21 LP GEDT FI+FC HYP2'!AD19)</f>
        <v/>
      </c>
      <c r="AC13" s="119" t="str">
        <f>IF('M3C 2020-21 LP GEDT FI+FC HYP2'!AE19="","",'M3C 2020-21 LP GEDT FI+FC HYP2'!AE19)</f>
        <v/>
      </c>
      <c r="AD13" s="119" t="str">
        <f>IF('M3C 2020-21 LP GEDT FI+FC HYP2'!AF19="","",'M3C 2020-21 LP GEDT FI+FC HYP2'!AF19)</f>
        <v/>
      </c>
      <c r="AE13" s="119" t="str">
        <f>IF('M3C 2020-21 LP GEDT FI+FC HYP2'!AG19="","",'M3C 2020-21 LP GEDT FI+FC HYP2'!AG19)</f>
        <v/>
      </c>
      <c r="AF13" s="119" t="str">
        <f>IF('M3C 2020-21 LP GEDT FI+FC HYP2'!AH19="","",'M3C 2020-21 LP GEDT FI+FC HYP2'!AH19)</f>
        <v/>
      </c>
    </row>
    <row r="14" spans="1:219" ht="23.25" customHeight="1" x14ac:dyDescent="0.25">
      <c r="A14" s="193" t="str">
        <f>IF('M3C 2020-21 LP GEDT FI+FC HYP2'!A20="","",'M3C 2020-21 LP GEDT FI+FC HYP2'!A20)</f>
        <v>LLF1X2B</v>
      </c>
      <c r="B14" s="152" t="str">
        <f>IF('M3C 2020-21 LP GEDT FI+FC HYP2'!B20="","",'M3C 2020-21 LP GEDT FI+FC HYP2'!B20)</f>
        <v>EC 2 : L'hydraulique urbaine</v>
      </c>
      <c r="C14" s="128" t="str">
        <f>IF('M3C 2020-21 LP GEDT FI+FC HYP2'!C20="","",'M3C 2020-21 LP GEDT FI+FC HYP2'!C20)</f>
        <v/>
      </c>
      <c r="D14" s="148" t="str">
        <f>IF('M3C 2020-21 LP GEDT FI+FC HYP2'!D20="","",'M3C 2020-21 LP GEDT FI+FC HYP2'!D20)</f>
        <v>EC</v>
      </c>
      <c r="E14" s="128"/>
      <c r="F14" s="128"/>
      <c r="G14" s="130"/>
      <c r="H14" s="275"/>
      <c r="I14" s="242">
        <f>IF('M3C 2020-21 LP GEDT FI+FC HYP2'!I20="","",'M3C 2020-21 LP GEDT FI+FC HYP2'!I20)</f>
        <v>3</v>
      </c>
      <c r="J14" s="166"/>
      <c r="K14" s="166">
        <f>IF('M3C 2020-21 LP GEDT FI+FC HYP2'!K20="","",'M3C 2020-21 LP GEDT FI+FC HYP2'!K20)</f>
        <v>27</v>
      </c>
      <c r="L14" s="131" t="str">
        <f>IF('M3C 2020-21 LP GEDT FI+FC HYP2'!L20="","",'M3C 2020-21 LP GEDT FI+FC HYP2'!L20)</f>
        <v/>
      </c>
      <c r="M14" s="166"/>
      <c r="N14" s="332" t="str">
        <f>IF('M3C 2020-21 LP GEDT FI+FC HYP2'!N20="","",'M3C 2020-21 LP GEDT FI+FC HYP2'!N20)</f>
        <v/>
      </c>
      <c r="O14" s="227"/>
      <c r="P14" s="228"/>
      <c r="Q14" s="214" t="str">
        <f>IF('M3C 2020-21 LP GEDT FI+FC HYP2'!Q20="","",'M3C 2020-21 LP GEDT FI+FC HYP2'!Q20)</f>
        <v/>
      </c>
      <c r="R14" s="161" t="str">
        <f>IF('M3C 2020-21 LP GEDT FI+FC HYP2'!R20="","",'M3C 2020-21 LP GEDT FI+FC HYP2'!R20)</f>
        <v/>
      </c>
      <c r="S14" s="161" t="str">
        <f>IF('M3C 2020-21 LP GEDT FI+FC HYP2'!S20="","",'M3C 2020-21 LP GEDT FI+FC HYP2'!S20)</f>
        <v/>
      </c>
      <c r="T14" s="161" t="str">
        <f>IF('M3C 2020-21 LP GEDT FI+FC HYP2'!T20="","",'M3C 2020-21 LP GEDT FI+FC HYP2'!T20)</f>
        <v/>
      </c>
      <c r="U14" s="119" t="str">
        <f>IF('M3C 2020-21 LP GEDT FI+FC HYP2'!U20="","",'M3C 2020-21 LP GEDT FI+FC HYP2'!U20)</f>
        <v/>
      </c>
      <c r="V14" s="119" t="str">
        <f>IF('M3C 2020-21 LP GEDT FI+FC HYP2'!V20="","",'M3C 2020-21 LP GEDT FI+FC HYP2'!V20)</f>
        <v/>
      </c>
      <c r="W14" s="119" t="str">
        <f>IF('M3C 2020-21 LP GEDT FI+FC HYP2'!W20="","",'M3C 2020-21 LP GEDT FI+FC HYP2'!W20)</f>
        <v/>
      </c>
      <c r="X14" s="119" t="str">
        <f>IF('M3C 2020-21 LP GEDT FI+FC HYP2'!X20="","",'M3C 2020-21 LP GEDT FI+FC HYP2'!X20)</f>
        <v/>
      </c>
      <c r="Y14" s="161" t="str">
        <f>IF('M3C 2020-21 LP GEDT FI+FC HYP2'!AA20="","",'M3C 2020-21 LP GEDT FI+FC HYP2'!AA20)</f>
        <v/>
      </c>
      <c r="Z14" s="161" t="str">
        <f>IF('M3C 2020-21 LP GEDT FI+FC HYP2'!AB20="","",'M3C 2020-21 LP GEDT FI+FC HYP2'!AB20)</f>
        <v/>
      </c>
      <c r="AA14" s="161" t="str">
        <f>IF('M3C 2020-21 LP GEDT FI+FC HYP2'!AC20="","",'M3C 2020-21 LP GEDT FI+FC HYP2'!AC20)</f>
        <v/>
      </c>
      <c r="AB14" s="161" t="str">
        <f>IF('M3C 2020-21 LP GEDT FI+FC HYP2'!AD20="","",'M3C 2020-21 LP GEDT FI+FC HYP2'!AD20)</f>
        <v/>
      </c>
      <c r="AC14" s="119" t="str">
        <f>IF('M3C 2020-21 LP GEDT FI+FC HYP2'!AE20="","",'M3C 2020-21 LP GEDT FI+FC HYP2'!AE20)</f>
        <v/>
      </c>
      <c r="AD14" s="119" t="str">
        <f>IF('M3C 2020-21 LP GEDT FI+FC HYP2'!AF20="","",'M3C 2020-21 LP GEDT FI+FC HYP2'!AF20)</f>
        <v/>
      </c>
      <c r="AE14" s="119" t="str">
        <f>IF('M3C 2020-21 LP GEDT FI+FC HYP2'!AG20="","",'M3C 2020-21 LP GEDT FI+FC HYP2'!AG20)</f>
        <v/>
      </c>
      <c r="AF14" s="119" t="str">
        <f>IF('M3C 2020-21 LP GEDT FI+FC HYP2'!AH20="","",'M3C 2020-21 LP GEDT FI+FC HYP2'!AH20)</f>
        <v/>
      </c>
    </row>
    <row r="15" spans="1:219" ht="23.25" customHeight="1" x14ac:dyDescent="0.25">
      <c r="A15" s="169" t="str">
        <f>IF('M3C 2020-21 LP GEDT FI+FC HYP2'!A21="","",'M3C 2020-21 LP GEDT FI+FC HYP2'!A21)</f>
        <v>LLF1X2C</v>
      </c>
      <c r="B15" s="170" t="str">
        <f>IF('M3C 2020-21 LP GEDT FI+FC HYP2'!B21="","",'M3C 2020-21 LP GEDT FI+FC HYP2'!B21)</f>
        <v>EC 3 : Géothermie</v>
      </c>
      <c r="C15" s="171" t="str">
        <f>IF('M3C 2020-21 LP GEDT FI+FC HYP2'!C21="","",'M3C 2020-21 LP GEDT FI+FC HYP2'!C21)</f>
        <v/>
      </c>
      <c r="D15" s="171" t="str">
        <f>IF('M3C 2020-21 LP GEDT FI+FC HYP2'!D21="","",'M3C 2020-21 LP GEDT FI+FC HYP2'!D21)</f>
        <v>EC</v>
      </c>
      <c r="E15" s="171"/>
      <c r="F15" s="171"/>
      <c r="G15" s="172"/>
      <c r="H15" s="274"/>
      <c r="I15" s="231" t="str">
        <f>IF('M3C 2020-21 LP GEDT FI+FC HYP2'!I21="","",'M3C 2020-21 LP GEDT FI+FC HYP2'!I21)</f>
        <v/>
      </c>
      <c r="J15" s="173"/>
      <c r="K15" s="173" t="str">
        <f>IF('M3C 2020-21 LP GEDT FI+FC HYP2'!K21="","",'M3C 2020-21 LP GEDT FI+FC HYP2'!K21)</f>
        <v/>
      </c>
      <c r="L15" s="173" t="str">
        <f>IF('M3C 2020-21 LP GEDT FI+FC HYP2'!L21="","",'M3C 2020-21 LP GEDT FI+FC HYP2'!L21)</f>
        <v/>
      </c>
      <c r="M15" s="173"/>
      <c r="N15" s="330" t="str">
        <f>IF('M3C 2020-21 LP GEDT FI+FC HYP2'!N21="","",'M3C 2020-21 LP GEDT FI+FC HYP2'!N21)</f>
        <v/>
      </c>
      <c r="O15" s="227"/>
      <c r="P15" s="228"/>
      <c r="Q15" s="217" t="str">
        <f>IF('M3C 2020-21 LP GEDT FI+FC HYP2'!Q21="","",'M3C 2020-21 LP GEDT FI+FC HYP2'!Q21)</f>
        <v/>
      </c>
      <c r="R15" s="174" t="str">
        <f>IF('M3C 2020-21 LP GEDT FI+FC HYP2'!R21="","",'M3C 2020-21 LP GEDT FI+FC HYP2'!R21)</f>
        <v/>
      </c>
      <c r="S15" s="174" t="str">
        <f>IF('M3C 2020-21 LP GEDT FI+FC HYP2'!S21="","",'M3C 2020-21 LP GEDT FI+FC HYP2'!S21)</f>
        <v/>
      </c>
      <c r="T15" s="174" t="str">
        <f>IF('M3C 2020-21 LP GEDT FI+FC HYP2'!T21="","",'M3C 2020-21 LP GEDT FI+FC HYP2'!T21)</f>
        <v/>
      </c>
      <c r="U15" s="174" t="str">
        <f>IF('M3C 2020-21 LP GEDT FI+FC HYP2'!U21="","",'M3C 2020-21 LP GEDT FI+FC HYP2'!U21)</f>
        <v/>
      </c>
      <c r="V15" s="174" t="str">
        <f>IF('M3C 2020-21 LP GEDT FI+FC HYP2'!V21="","",'M3C 2020-21 LP GEDT FI+FC HYP2'!V21)</f>
        <v/>
      </c>
      <c r="W15" s="174" t="str">
        <f>IF('M3C 2020-21 LP GEDT FI+FC HYP2'!W21="","",'M3C 2020-21 LP GEDT FI+FC HYP2'!W21)</f>
        <v/>
      </c>
      <c r="X15" s="174" t="str">
        <f>IF('M3C 2020-21 LP GEDT FI+FC HYP2'!X21="","",'M3C 2020-21 LP GEDT FI+FC HYP2'!X21)</f>
        <v/>
      </c>
      <c r="Y15" s="174" t="str">
        <f>IF('M3C 2020-21 LP GEDT FI+FC HYP2'!AA21="","",'M3C 2020-21 LP GEDT FI+FC HYP2'!AA21)</f>
        <v/>
      </c>
      <c r="Z15" s="174" t="str">
        <f>IF('M3C 2020-21 LP GEDT FI+FC HYP2'!AB21="","",'M3C 2020-21 LP GEDT FI+FC HYP2'!AB21)</f>
        <v/>
      </c>
      <c r="AA15" s="174" t="str">
        <f>IF('M3C 2020-21 LP GEDT FI+FC HYP2'!AC21="","",'M3C 2020-21 LP GEDT FI+FC HYP2'!AC21)</f>
        <v/>
      </c>
      <c r="AB15" s="174" t="str">
        <f>IF('M3C 2020-21 LP GEDT FI+FC HYP2'!AD21="","",'M3C 2020-21 LP GEDT FI+FC HYP2'!AD21)</f>
        <v/>
      </c>
      <c r="AC15" s="174" t="str">
        <f>IF('M3C 2020-21 LP GEDT FI+FC HYP2'!AE21="","",'M3C 2020-21 LP GEDT FI+FC HYP2'!AE21)</f>
        <v/>
      </c>
      <c r="AD15" s="174" t="str">
        <f>IF('M3C 2020-21 LP GEDT FI+FC HYP2'!AF21="","",'M3C 2020-21 LP GEDT FI+FC HYP2'!AF21)</f>
        <v/>
      </c>
      <c r="AE15" s="174" t="str">
        <f>IF('M3C 2020-21 LP GEDT FI+FC HYP2'!AG21="","",'M3C 2020-21 LP GEDT FI+FC HYP2'!AG21)</f>
        <v/>
      </c>
      <c r="AF15" s="174" t="str">
        <f>IF('M3C 2020-21 LP GEDT FI+FC HYP2'!AH21="","",'M3C 2020-21 LP GEDT FI+FC HYP2'!AH21)</f>
        <v/>
      </c>
    </row>
    <row r="16" spans="1:219" ht="23.25" customHeight="1" x14ac:dyDescent="0.25">
      <c r="A16" s="165" t="str">
        <f>IF('M3C 2020-21 LP GEDT FI+FC HYP2'!A22="","",'M3C 2020-21 LP GEDT FI+FC HYP2'!A22)</f>
        <v>LLF1X31</v>
      </c>
      <c r="B16" s="179" t="str">
        <f>IF('M3C 2020-21 LP GEDT FI+FC HYP2'!B22="","",'M3C 2020-21 LP GEDT FI+FC HYP2'!B22)</f>
        <v>Connaissances du territoire et montage de projets</v>
      </c>
      <c r="C16" s="125" t="str">
        <f>IF('M3C 2020-21 LP GEDT FI+FC HYP2'!C22="","",'M3C 2020-21 LP GEDT FI+FC HYP2'!C22)</f>
        <v>LLF1X30</v>
      </c>
      <c r="D16" s="124" t="str">
        <f>IF('M3C 2020-21 LP GEDT FI+FC HYP2'!D22="","",'M3C 2020-21 LP GEDT FI+FC HYP2'!D22)</f>
        <v>UE</v>
      </c>
      <c r="E16" s="125"/>
      <c r="F16" s="125"/>
      <c r="G16" s="168" t="s">
        <v>62</v>
      </c>
      <c r="H16" s="273" t="s">
        <v>62</v>
      </c>
      <c r="I16" s="242">
        <f>IF('M3C 2020-21 LP GEDT FI+FC HYP2'!I22="","",'M3C 2020-21 LP GEDT FI+FC HYP2'!I22)</f>
        <v>11</v>
      </c>
      <c r="J16" s="166"/>
      <c r="K16" s="166">
        <f>IF('M3C 2020-21 LP GEDT FI+FC HYP2'!K22="","",'M3C 2020-21 LP GEDT FI+FC HYP2'!K22)</f>
        <v>44</v>
      </c>
      <c r="L16" s="125" t="str">
        <f>IF('M3C 2020-21 LP GEDT FI+FC HYP2'!L22="","",'M3C 2020-21 LP GEDT FI+FC HYP2'!L22)</f>
        <v/>
      </c>
      <c r="M16" s="166"/>
      <c r="N16" s="329" t="str">
        <f>IF('M3C 2020-21 LP GEDT FI+FC HYP2'!N22="","",'M3C 2020-21 LP GEDT FI+FC HYP2'!N22)</f>
        <v/>
      </c>
      <c r="O16" s="229" t="str">
        <f>+'M3C 2020-21 LP GEDT FI+FC HYP2'!O22</f>
        <v xml:space="preserve">CC / mail ou celene </v>
      </c>
      <c r="P16" s="230" t="str">
        <f>+'M3C 2020-21 LP GEDT FI+FC HYP2'!P22</f>
        <v xml:space="preserve">CC / mail ou celene </v>
      </c>
      <c r="Q16" s="214">
        <f>IF('M3C 2020-21 LP GEDT FI+FC HYP2'!Q22="","",'M3C 2020-21 LP GEDT FI+FC HYP2'!Q22)</f>
        <v>100</v>
      </c>
      <c r="R16" s="161" t="str">
        <f>IF('M3C 2020-21 LP GEDT FI+FC HYP2'!R22="","",'M3C 2020-21 LP GEDT FI+FC HYP2'!R22)</f>
        <v>CC</v>
      </c>
      <c r="S16" s="162" t="str">
        <f>IF('M3C 2020-21 LP GEDT FI+FC HYP2'!S22="","",'M3C 2020-21 LP GEDT FI+FC HYP2'!S22)</f>
        <v>écrit et oral</v>
      </c>
      <c r="T16" s="161" t="str">
        <f>IF('M3C 2020-21 LP GEDT FI+FC HYP2'!T22="","",'M3C 2020-21 LP GEDT FI+FC HYP2'!T22)</f>
        <v/>
      </c>
      <c r="U16" s="119">
        <f>IF('M3C 2020-21 LP GEDT FI+FC HYP2'!U22="","",'M3C 2020-21 LP GEDT FI+FC HYP2'!U22)</f>
        <v>100</v>
      </c>
      <c r="V16" s="119" t="str">
        <f>IF('M3C 2020-21 LP GEDT FI+FC HYP2'!V22="","",'M3C 2020-21 LP GEDT FI+FC HYP2'!V22)</f>
        <v>CT</v>
      </c>
      <c r="W16" s="119" t="str">
        <f>IF('M3C 2020-21 LP GEDT FI+FC HYP2'!W22="","",'M3C 2020-21 LP GEDT FI+FC HYP2'!W22)</f>
        <v>oral</v>
      </c>
      <c r="X16" s="119" t="str">
        <f>IF('M3C 2020-21 LP GEDT FI+FC HYP2'!X22="","",'M3C 2020-21 LP GEDT FI+FC HYP2'!X22)</f>
        <v>15 mn</v>
      </c>
      <c r="Y16" s="161">
        <f>IF('M3C 2020-21 LP GEDT FI+FC HYP2'!AA22="","",'M3C 2020-21 LP GEDT FI+FC HYP2'!AA22)</f>
        <v>100</v>
      </c>
      <c r="Z16" s="161" t="str">
        <f>IF('M3C 2020-21 LP GEDT FI+FC HYP2'!AB22="","",'M3C 2020-21 LP GEDT FI+FC HYP2'!AB22)</f>
        <v>CT</v>
      </c>
      <c r="AA16" s="161" t="str">
        <f>IF('M3C 2020-21 LP GEDT FI+FC HYP2'!AC22="","",'M3C 2020-21 LP GEDT FI+FC HYP2'!AC22)</f>
        <v>oral</v>
      </c>
      <c r="AB16" s="161" t="str">
        <f>IF('M3C 2020-21 LP GEDT FI+FC HYP2'!AD22="","",'M3C 2020-21 LP GEDT FI+FC HYP2'!AD22)</f>
        <v>15 mn</v>
      </c>
      <c r="AC16" s="119">
        <f>IF('M3C 2020-21 LP GEDT FI+FC HYP2'!AE22="","",'M3C 2020-21 LP GEDT FI+FC HYP2'!AE22)</f>
        <v>100</v>
      </c>
      <c r="AD16" s="119" t="str">
        <f>IF('M3C 2020-21 LP GEDT FI+FC HYP2'!AF22="","",'M3C 2020-21 LP GEDT FI+FC HYP2'!AF22)</f>
        <v>CT</v>
      </c>
      <c r="AE16" s="119" t="str">
        <f>IF('M3C 2020-21 LP GEDT FI+FC HYP2'!AG22="","",'M3C 2020-21 LP GEDT FI+FC HYP2'!AG22)</f>
        <v>oral</v>
      </c>
      <c r="AF16" s="119" t="str">
        <f>IF('M3C 2020-21 LP GEDT FI+FC HYP2'!AH22="","",'M3C 2020-21 LP GEDT FI+FC HYP2'!AH22)</f>
        <v>15 mn</v>
      </c>
    </row>
    <row r="17" spans="1:32" ht="23.25" customHeight="1" x14ac:dyDescent="0.25">
      <c r="A17" s="169" t="str">
        <f>IF('M3C 2020-21 LP GEDT FI+FC HYP2'!A23="","",'M3C 2020-21 LP GEDT FI+FC HYP2'!A23)</f>
        <v>LLF1X3A</v>
      </c>
      <c r="B17" s="170" t="str">
        <f>IF('M3C 2020-21 LP GEDT FI+FC HYP2'!B23="","",'M3C 2020-21 LP GEDT FI+FC HYP2'!B23)</f>
        <v>EC 1 : Diagnostic territorial</v>
      </c>
      <c r="C17" s="171" t="str">
        <f>IF('M3C 2020-21 LP GEDT FI+FC HYP2'!C23="","",'M3C 2020-21 LP GEDT FI+FC HYP2'!C23)</f>
        <v>LLO1X30A</v>
      </c>
      <c r="D17" s="171" t="str">
        <f>IF('M3C 2020-21 LP GEDT FI+FC HYP2'!D23="","",'M3C 2020-21 LP GEDT FI+FC HYP2'!D23)</f>
        <v>EC</v>
      </c>
      <c r="E17" s="171"/>
      <c r="F17" s="171"/>
      <c r="G17" s="172"/>
      <c r="H17" s="274"/>
      <c r="I17" s="231" t="str">
        <f>IF('M3C 2020-21 LP GEDT FI+FC HYP2'!I23="","",'M3C 2020-21 LP GEDT FI+FC HYP2'!I23)</f>
        <v/>
      </c>
      <c r="J17" s="173"/>
      <c r="K17" s="173" t="str">
        <f>IF('M3C 2020-21 LP GEDT FI+FC HYP2'!K23="","",'M3C 2020-21 LP GEDT FI+FC HYP2'!K23)</f>
        <v/>
      </c>
      <c r="L17" s="173" t="str">
        <f>IF('M3C 2020-21 LP GEDT FI+FC HYP2'!L23="","",'M3C 2020-21 LP GEDT FI+FC HYP2'!L23)</f>
        <v/>
      </c>
      <c r="M17" s="173"/>
      <c r="N17" s="330" t="str">
        <f>IF('M3C 2020-21 LP GEDT FI+FC HYP2'!N23="","",'M3C 2020-21 LP GEDT FI+FC HYP2'!N23)</f>
        <v/>
      </c>
      <c r="O17" s="267" t="str">
        <f>IF('M3C 2020-21 LP GEDT FI+FC HYP2'!O23="","",'M3C 2020-21 LP GEDT FI+FC HYP2'!O23)</f>
        <v/>
      </c>
      <c r="P17" s="268" t="str">
        <f>IF('M3C 2020-21 LP GEDT FI+FC HYP2'!P23="","",'M3C 2020-21 LP GEDT FI+FC HYP2'!P23)</f>
        <v/>
      </c>
      <c r="Q17" s="217" t="str">
        <f>IF('M3C 2020-21 LP GEDT FI+FC HYP2'!Q23="","",'M3C 2020-21 LP GEDT FI+FC HYP2'!Q23)</f>
        <v/>
      </c>
      <c r="R17" s="174" t="str">
        <f>IF('M3C 2020-21 LP GEDT FI+FC HYP2'!R23="","",'M3C 2020-21 LP GEDT FI+FC HYP2'!R23)</f>
        <v/>
      </c>
      <c r="S17" s="174" t="str">
        <f>IF('M3C 2020-21 LP GEDT FI+FC HYP2'!S23="","",'M3C 2020-21 LP GEDT FI+FC HYP2'!S23)</f>
        <v/>
      </c>
      <c r="T17" s="174" t="str">
        <f>IF('M3C 2020-21 LP GEDT FI+FC HYP2'!T23="","",'M3C 2020-21 LP GEDT FI+FC HYP2'!T23)</f>
        <v/>
      </c>
      <c r="U17" s="174" t="str">
        <f>IF('M3C 2020-21 LP GEDT FI+FC HYP2'!U23="","",'M3C 2020-21 LP GEDT FI+FC HYP2'!U23)</f>
        <v/>
      </c>
      <c r="V17" s="174" t="str">
        <f>IF('M3C 2020-21 LP GEDT FI+FC HYP2'!V23="","",'M3C 2020-21 LP GEDT FI+FC HYP2'!V23)</f>
        <v/>
      </c>
      <c r="W17" s="174" t="str">
        <f>IF('M3C 2020-21 LP GEDT FI+FC HYP2'!W23="","",'M3C 2020-21 LP GEDT FI+FC HYP2'!W23)</f>
        <v/>
      </c>
      <c r="X17" s="174" t="str">
        <f>IF('M3C 2020-21 LP GEDT FI+FC HYP2'!X23="","",'M3C 2020-21 LP GEDT FI+FC HYP2'!X23)</f>
        <v/>
      </c>
      <c r="Y17" s="174" t="str">
        <f>IF('M3C 2020-21 LP GEDT FI+FC HYP2'!AA23="","",'M3C 2020-21 LP GEDT FI+FC HYP2'!AA23)</f>
        <v/>
      </c>
      <c r="Z17" s="174" t="str">
        <f>IF('M3C 2020-21 LP GEDT FI+FC HYP2'!AB23="","",'M3C 2020-21 LP GEDT FI+FC HYP2'!AB23)</f>
        <v/>
      </c>
      <c r="AA17" s="174" t="str">
        <f>IF('M3C 2020-21 LP GEDT FI+FC HYP2'!AC23="","",'M3C 2020-21 LP GEDT FI+FC HYP2'!AC23)</f>
        <v/>
      </c>
      <c r="AB17" s="174" t="str">
        <f>IF('M3C 2020-21 LP GEDT FI+FC HYP2'!AD23="","",'M3C 2020-21 LP GEDT FI+FC HYP2'!AD23)</f>
        <v/>
      </c>
      <c r="AC17" s="174" t="str">
        <f>IF('M3C 2020-21 LP GEDT FI+FC HYP2'!AE23="","",'M3C 2020-21 LP GEDT FI+FC HYP2'!AE23)</f>
        <v/>
      </c>
      <c r="AD17" s="174" t="str">
        <f>IF('M3C 2020-21 LP GEDT FI+FC HYP2'!AF23="","",'M3C 2020-21 LP GEDT FI+FC HYP2'!AF23)</f>
        <v/>
      </c>
      <c r="AE17" s="174" t="str">
        <f>IF('M3C 2020-21 LP GEDT FI+FC HYP2'!AG23="","",'M3C 2020-21 LP GEDT FI+FC HYP2'!AG23)</f>
        <v/>
      </c>
      <c r="AF17" s="174" t="str">
        <f>IF('M3C 2020-21 LP GEDT FI+FC HYP2'!AH23="","",'M3C 2020-21 LP GEDT FI+FC HYP2'!AH23)</f>
        <v/>
      </c>
    </row>
    <row r="18" spans="1:32" ht="23.25" customHeight="1" x14ac:dyDescent="0.25">
      <c r="A18" s="169" t="str">
        <f>IF('M3C 2020-21 LP GEDT FI+FC HYP2'!A24="","",'M3C 2020-21 LP GEDT FI+FC HYP2'!A24)</f>
        <v>LLF1X3B</v>
      </c>
      <c r="B18" s="170" t="str">
        <f>IF('M3C 2020-21 LP GEDT FI+FC HYP2'!B24="","",'M3C 2020-21 LP GEDT FI+FC HYP2'!B24)</f>
        <v>EC 2 : Cohérence des dossiers de projet de développement</v>
      </c>
      <c r="C18" s="171" t="str">
        <f>IF('M3C 2020-21 LP GEDT FI+FC HYP2'!C24="","",'M3C 2020-21 LP GEDT FI+FC HYP2'!C24)</f>
        <v/>
      </c>
      <c r="D18" s="171" t="str">
        <f>IF('M3C 2020-21 LP GEDT FI+FC HYP2'!D24="","",'M3C 2020-21 LP GEDT FI+FC HYP2'!D24)</f>
        <v>EC</v>
      </c>
      <c r="E18" s="171"/>
      <c r="F18" s="171"/>
      <c r="G18" s="172"/>
      <c r="H18" s="274"/>
      <c r="I18" s="231" t="str">
        <f>IF('M3C 2020-21 LP GEDT FI+FC HYP2'!I24="","",'M3C 2020-21 LP GEDT FI+FC HYP2'!I24)</f>
        <v/>
      </c>
      <c r="J18" s="173"/>
      <c r="K18" s="173" t="str">
        <f>IF('M3C 2020-21 LP GEDT FI+FC HYP2'!K24="","",'M3C 2020-21 LP GEDT FI+FC HYP2'!K24)</f>
        <v/>
      </c>
      <c r="L18" s="173" t="str">
        <f>IF('M3C 2020-21 LP GEDT FI+FC HYP2'!L24="","",'M3C 2020-21 LP GEDT FI+FC HYP2'!L24)</f>
        <v/>
      </c>
      <c r="M18" s="173"/>
      <c r="N18" s="330" t="str">
        <f>IF('M3C 2020-21 LP GEDT FI+FC HYP2'!N24="","",'M3C 2020-21 LP GEDT FI+FC HYP2'!N24)</f>
        <v/>
      </c>
      <c r="O18" s="267" t="str">
        <f>IF('M3C 2020-21 LP GEDT FI+FC HYP2'!O24="","",'M3C 2020-21 LP GEDT FI+FC HYP2'!O24)</f>
        <v/>
      </c>
      <c r="P18" s="268" t="str">
        <f>IF('M3C 2020-21 LP GEDT FI+FC HYP2'!P24="","",'M3C 2020-21 LP GEDT FI+FC HYP2'!P24)</f>
        <v/>
      </c>
      <c r="Q18" s="217" t="str">
        <f>IF('M3C 2020-21 LP GEDT FI+FC HYP2'!Q24="","",'M3C 2020-21 LP GEDT FI+FC HYP2'!Q24)</f>
        <v/>
      </c>
      <c r="R18" s="174" t="str">
        <f>IF('M3C 2020-21 LP GEDT FI+FC HYP2'!R24="","",'M3C 2020-21 LP GEDT FI+FC HYP2'!R24)</f>
        <v/>
      </c>
      <c r="S18" s="174" t="str">
        <f>IF('M3C 2020-21 LP GEDT FI+FC HYP2'!S24="","",'M3C 2020-21 LP GEDT FI+FC HYP2'!S24)</f>
        <v/>
      </c>
      <c r="T18" s="174" t="str">
        <f>IF('M3C 2020-21 LP GEDT FI+FC HYP2'!T24="","",'M3C 2020-21 LP GEDT FI+FC HYP2'!T24)</f>
        <v/>
      </c>
      <c r="U18" s="174" t="str">
        <f>IF('M3C 2020-21 LP GEDT FI+FC HYP2'!U24="","",'M3C 2020-21 LP GEDT FI+FC HYP2'!U24)</f>
        <v/>
      </c>
      <c r="V18" s="174" t="str">
        <f>IF('M3C 2020-21 LP GEDT FI+FC HYP2'!V24="","",'M3C 2020-21 LP GEDT FI+FC HYP2'!V24)</f>
        <v/>
      </c>
      <c r="W18" s="174" t="str">
        <f>IF('M3C 2020-21 LP GEDT FI+FC HYP2'!W24="","",'M3C 2020-21 LP GEDT FI+FC HYP2'!W24)</f>
        <v/>
      </c>
      <c r="X18" s="174" t="str">
        <f>IF('M3C 2020-21 LP GEDT FI+FC HYP2'!X24="","",'M3C 2020-21 LP GEDT FI+FC HYP2'!X24)</f>
        <v/>
      </c>
      <c r="Y18" s="174" t="str">
        <f>IF('M3C 2020-21 LP GEDT FI+FC HYP2'!AA24="","",'M3C 2020-21 LP GEDT FI+FC HYP2'!AA24)</f>
        <v/>
      </c>
      <c r="Z18" s="174" t="str">
        <f>IF('M3C 2020-21 LP GEDT FI+FC HYP2'!AB24="","",'M3C 2020-21 LP GEDT FI+FC HYP2'!AB24)</f>
        <v/>
      </c>
      <c r="AA18" s="174" t="str">
        <f>IF('M3C 2020-21 LP GEDT FI+FC HYP2'!AC24="","",'M3C 2020-21 LP GEDT FI+FC HYP2'!AC24)</f>
        <v/>
      </c>
      <c r="AB18" s="174" t="str">
        <f>IF('M3C 2020-21 LP GEDT FI+FC HYP2'!AD24="","",'M3C 2020-21 LP GEDT FI+FC HYP2'!AD24)</f>
        <v/>
      </c>
      <c r="AC18" s="174" t="str">
        <f>IF('M3C 2020-21 LP GEDT FI+FC HYP2'!AE24="","",'M3C 2020-21 LP GEDT FI+FC HYP2'!AE24)</f>
        <v/>
      </c>
      <c r="AD18" s="174" t="str">
        <f>IF('M3C 2020-21 LP GEDT FI+FC HYP2'!AF24="","",'M3C 2020-21 LP GEDT FI+FC HYP2'!AF24)</f>
        <v/>
      </c>
      <c r="AE18" s="174" t="str">
        <f>IF('M3C 2020-21 LP GEDT FI+FC HYP2'!AG24="","",'M3C 2020-21 LP GEDT FI+FC HYP2'!AG24)</f>
        <v/>
      </c>
      <c r="AF18" s="174" t="str">
        <f>IF('M3C 2020-21 LP GEDT FI+FC HYP2'!AH24="","",'M3C 2020-21 LP GEDT FI+FC HYP2'!AH24)</f>
        <v/>
      </c>
    </row>
    <row r="19" spans="1:32" ht="23.25" customHeight="1" x14ac:dyDescent="0.25">
      <c r="A19" s="169" t="str">
        <f>IF('M3C 2020-21 LP GEDT FI+FC HYP2'!A25="","",'M3C 2020-21 LP GEDT FI+FC HYP2'!A25)</f>
        <v>LLF1X3C</v>
      </c>
      <c r="B19" s="170" t="str">
        <f>IF('M3C 2020-21 LP GEDT FI+FC HYP2'!B25="","",'M3C 2020-21 LP GEDT FI+FC HYP2'!B25)</f>
        <v>EC 3 : Environnement et paysages dans les procédures d'aménagement</v>
      </c>
      <c r="C19" s="171" t="str">
        <f>IF('M3C 2020-21 LP GEDT FI+FC HYP2'!C25="","",'M3C 2020-21 LP GEDT FI+FC HYP2'!C25)</f>
        <v/>
      </c>
      <c r="D19" s="171" t="str">
        <f>IF('M3C 2020-21 LP GEDT FI+FC HYP2'!D25="","",'M3C 2020-21 LP GEDT FI+FC HYP2'!D25)</f>
        <v>EC</v>
      </c>
      <c r="E19" s="171"/>
      <c r="F19" s="171"/>
      <c r="G19" s="172"/>
      <c r="H19" s="274"/>
      <c r="I19" s="231" t="str">
        <f>IF('M3C 2020-21 LP GEDT FI+FC HYP2'!I25="","",'M3C 2020-21 LP GEDT FI+FC HYP2'!I25)</f>
        <v/>
      </c>
      <c r="J19" s="173"/>
      <c r="K19" s="173" t="str">
        <f>IF('M3C 2020-21 LP GEDT FI+FC HYP2'!K25="","",'M3C 2020-21 LP GEDT FI+FC HYP2'!K25)</f>
        <v/>
      </c>
      <c r="L19" s="173" t="str">
        <f>IF('M3C 2020-21 LP GEDT FI+FC HYP2'!L25="","",'M3C 2020-21 LP GEDT FI+FC HYP2'!L25)</f>
        <v/>
      </c>
      <c r="M19" s="173"/>
      <c r="N19" s="330" t="str">
        <f>IF('M3C 2020-21 LP GEDT FI+FC HYP2'!N25="","",'M3C 2020-21 LP GEDT FI+FC HYP2'!N25)</f>
        <v/>
      </c>
      <c r="O19" s="267" t="str">
        <f>IF('M3C 2020-21 LP GEDT FI+FC HYP2'!O25="","",'M3C 2020-21 LP GEDT FI+FC HYP2'!O25)</f>
        <v/>
      </c>
      <c r="P19" s="268" t="str">
        <f>IF('M3C 2020-21 LP GEDT FI+FC HYP2'!P25="","",'M3C 2020-21 LP GEDT FI+FC HYP2'!P25)</f>
        <v/>
      </c>
      <c r="Q19" s="217" t="str">
        <f>IF('M3C 2020-21 LP GEDT FI+FC HYP2'!Q25="","",'M3C 2020-21 LP GEDT FI+FC HYP2'!Q25)</f>
        <v/>
      </c>
      <c r="R19" s="174" t="str">
        <f>IF('M3C 2020-21 LP GEDT FI+FC HYP2'!R25="","",'M3C 2020-21 LP GEDT FI+FC HYP2'!R25)</f>
        <v/>
      </c>
      <c r="S19" s="174" t="str">
        <f>IF('M3C 2020-21 LP GEDT FI+FC HYP2'!S25="","",'M3C 2020-21 LP GEDT FI+FC HYP2'!S25)</f>
        <v/>
      </c>
      <c r="T19" s="174" t="str">
        <f>IF('M3C 2020-21 LP GEDT FI+FC HYP2'!T25="","",'M3C 2020-21 LP GEDT FI+FC HYP2'!T25)</f>
        <v/>
      </c>
      <c r="U19" s="174" t="str">
        <f>IF('M3C 2020-21 LP GEDT FI+FC HYP2'!U25="","",'M3C 2020-21 LP GEDT FI+FC HYP2'!U25)</f>
        <v/>
      </c>
      <c r="V19" s="174" t="str">
        <f>IF('M3C 2020-21 LP GEDT FI+FC HYP2'!V25="","",'M3C 2020-21 LP GEDT FI+FC HYP2'!V25)</f>
        <v/>
      </c>
      <c r="W19" s="174" t="str">
        <f>IF('M3C 2020-21 LP GEDT FI+FC HYP2'!W25="","",'M3C 2020-21 LP GEDT FI+FC HYP2'!W25)</f>
        <v/>
      </c>
      <c r="X19" s="174" t="str">
        <f>IF('M3C 2020-21 LP GEDT FI+FC HYP2'!X25="","",'M3C 2020-21 LP GEDT FI+FC HYP2'!X25)</f>
        <v/>
      </c>
      <c r="Y19" s="174" t="str">
        <f>IF('M3C 2020-21 LP GEDT FI+FC HYP2'!AA25="","",'M3C 2020-21 LP GEDT FI+FC HYP2'!AA25)</f>
        <v/>
      </c>
      <c r="Z19" s="174" t="str">
        <f>IF('M3C 2020-21 LP GEDT FI+FC HYP2'!AB25="","",'M3C 2020-21 LP GEDT FI+FC HYP2'!AB25)</f>
        <v/>
      </c>
      <c r="AA19" s="174" t="str">
        <f>IF('M3C 2020-21 LP GEDT FI+FC HYP2'!AC25="","",'M3C 2020-21 LP GEDT FI+FC HYP2'!AC25)</f>
        <v/>
      </c>
      <c r="AB19" s="174" t="str">
        <f>IF('M3C 2020-21 LP GEDT FI+FC HYP2'!AD25="","",'M3C 2020-21 LP GEDT FI+FC HYP2'!AD25)</f>
        <v/>
      </c>
      <c r="AC19" s="174" t="str">
        <f>IF('M3C 2020-21 LP GEDT FI+FC HYP2'!AE25="","",'M3C 2020-21 LP GEDT FI+FC HYP2'!AE25)</f>
        <v/>
      </c>
      <c r="AD19" s="174" t="str">
        <f>IF('M3C 2020-21 LP GEDT FI+FC HYP2'!AF25="","",'M3C 2020-21 LP GEDT FI+FC HYP2'!AF25)</f>
        <v/>
      </c>
      <c r="AE19" s="174" t="str">
        <f>IF('M3C 2020-21 LP GEDT FI+FC HYP2'!AG25="","",'M3C 2020-21 LP GEDT FI+FC HYP2'!AG25)</f>
        <v/>
      </c>
      <c r="AF19" s="174" t="str">
        <f>IF('M3C 2020-21 LP GEDT FI+FC HYP2'!AH25="","",'M3C 2020-21 LP GEDT FI+FC HYP2'!AH25)</f>
        <v/>
      </c>
    </row>
    <row r="20" spans="1:32" ht="23.25" customHeight="1" x14ac:dyDescent="0.25">
      <c r="A20" s="175" t="str">
        <f>IF('M3C 2020-21 LP GEDT FI+FC HYP2'!A26="","",'M3C 2020-21 LP GEDT FI+FC HYP2'!A26)</f>
        <v>LLF1X3D</v>
      </c>
      <c r="B20" s="176" t="str">
        <f>IF('M3C 2020-21 LP GEDT FI+FC HYP2'!B26="","",'M3C 2020-21 LP GEDT FI+FC HYP2'!B26)</f>
        <v>EC 1 : Projets de développement</v>
      </c>
      <c r="C20" s="177" t="str">
        <f>IF('M3C 2020-21 LP GEDT FI+FC HYP2'!C26="","",'M3C 2020-21 LP GEDT FI+FC HYP2'!C26)</f>
        <v/>
      </c>
      <c r="D20" s="177" t="str">
        <f>IF('M3C 2020-21 LP GEDT FI+FC HYP2'!D26="","",'M3C 2020-21 LP GEDT FI+FC HYP2'!D26)</f>
        <v>EC</v>
      </c>
      <c r="E20" s="177"/>
      <c r="F20" s="177"/>
      <c r="G20" s="168"/>
      <c r="H20" s="273"/>
      <c r="I20" s="242">
        <f>IF('M3C 2020-21 LP GEDT FI+FC HYP2'!I26="","",'M3C 2020-21 LP GEDT FI+FC HYP2'!I26)</f>
        <v>5</v>
      </c>
      <c r="J20" s="166"/>
      <c r="K20" s="166">
        <f>IF('M3C 2020-21 LP GEDT FI+FC HYP2'!K26="","",'M3C 2020-21 LP GEDT FI+FC HYP2'!K26)</f>
        <v>21</v>
      </c>
      <c r="L20" s="166" t="str">
        <f>IF('M3C 2020-21 LP GEDT FI+FC HYP2'!L26="","",'M3C 2020-21 LP GEDT FI+FC HYP2'!L26)</f>
        <v/>
      </c>
      <c r="M20" s="166"/>
      <c r="N20" s="331" t="str">
        <f>IF('M3C 2020-21 LP GEDT FI+FC HYP2'!N26="","",'M3C 2020-21 LP GEDT FI+FC HYP2'!N26)</f>
        <v/>
      </c>
      <c r="O20" s="267" t="str">
        <f>IF('M3C 2020-21 LP GEDT FI+FC HYP2'!O26="","",'M3C 2020-21 LP GEDT FI+FC HYP2'!O26)</f>
        <v/>
      </c>
      <c r="P20" s="268" t="str">
        <f>IF('M3C 2020-21 LP GEDT FI+FC HYP2'!P26="","",'M3C 2020-21 LP GEDT FI+FC HYP2'!P26)</f>
        <v/>
      </c>
      <c r="Q20" s="214" t="str">
        <f>IF('M3C 2020-21 LP GEDT FI+FC HYP2'!Q26="","",'M3C 2020-21 LP GEDT FI+FC HYP2'!Q26)</f>
        <v/>
      </c>
      <c r="R20" s="161" t="str">
        <f>IF('M3C 2020-21 LP GEDT FI+FC HYP2'!R26="","",'M3C 2020-21 LP GEDT FI+FC HYP2'!R26)</f>
        <v/>
      </c>
      <c r="S20" s="161" t="str">
        <f>IF('M3C 2020-21 LP GEDT FI+FC HYP2'!S26="","",'M3C 2020-21 LP GEDT FI+FC HYP2'!S26)</f>
        <v/>
      </c>
      <c r="T20" s="161" t="str">
        <f>IF('M3C 2020-21 LP GEDT FI+FC HYP2'!T26="","",'M3C 2020-21 LP GEDT FI+FC HYP2'!T26)</f>
        <v/>
      </c>
      <c r="U20" s="119" t="str">
        <f>IF('M3C 2020-21 LP GEDT FI+FC HYP2'!U26="","",'M3C 2020-21 LP GEDT FI+FC HYP2'!U26)</f>
        <v/>
      </c>
      <c r="V20" s="119" t="str">
        <f>IF('M3C 2020-21 LP GEDT FI+FC HYP2'!V26="","",'M3C 2020-21 LP GEDT FI+FC HYP2'!V26)</f>
        <v/>
      </c>
      <c r="W20" s="119" t="str">
        <f>IF('M3C 2020-21 LP GEDT FI+FC HYP2'!W26="","",'M3C 2020-21 LP GEDT FI+FC HYP2'!W26)</f>
        <v/>
      </c>
      <c r="X20" s="119" t="str">
        <f>IF('M3C 2020-21 LP GEDT FI+FC HYP2'!X26="","",'M3C 2020-21 LP GEDT FI+FC HYP2'!X26)</f>
        <v/>
      </c>
      <c r="Y20" s="161" t="str">
        <f>IF('M3C 2020-21 LP GEDT FI+FC HYP2'!AA26="","",'M3C 2020-21 LP GEDT FI+FC HYP2'!AA26)</f>
        <v/>
      </c>
      <c r="Z20" s="161" t="str">
        <f>IF('M3C 2020-21 LP GEDT FI+FC HYP2'!AB26="","",'M3C 2020-21 LP GEDT FI+FC HYP2'!AB26)</f>
        <v/>
      </c>
      <c r="AA20" s="161" t="str">
        <f>IF('M3C 2020-21 LP GEDT FI+FC HYP2'!AC26="","",'M3C 2020-21 LP GEDT FI+FC HYP2'!AC26)</f>
        <v/>
      </c>
      <c r="AB20" s="161" t="str">
        <f>IF('M3C 2020-21 LP GEDT FI+FC HYP2'!AD26="","",'M3C 2020-21 LP GEDT FI+FC HYP2'!AD26)</f>
        <v/>
      </c>
      <c r="AC20" s="119" t="str">
        <f>IF('M3C 2020-21 LP GEDT FI+FC HYP2'!AE26="","",'M3C 2020-21 LP GEDT FI+FC HYP2'!AE26)</f>
        <v/>
      </c>
      <c r="AD20" s="119" t="str">
        <f>IF('M3C 2020-21 LP GEDT FI+FC HYP2'!AF26="","",'M3C 2020-21 LP GEDT FI+FC HYP2'!AF26)</f>
        <v/>
      </c>
      <c r="AE20" s="119" t="str">
        <f>IF('M3C 2020-21 LP GEDT FI+FC HYP2'!AG26="","",'M3C 2020-21 LP GEDT FI+FC HYP2'!AG26)</f>
        <v/>
      </c>
      <c r="AF20" s="119" t="str">
        <f>IF('M3C 2020-21 LP GEDT FI+FC HYP2'!AH26="","",'M3C 2020-21 LP GEDT FI+FC HYP2'!AH26)</f>
        <v/>
      </c>
    </row>
    <row r="21" spans="1:32" ht="23.25" customHeight="1" x14ac:dyDescent="0.25">
      <c r="A21" s="175" t="str">
        <f>IF('M3C 2020-21 LP GEDT FI+FC HYP2'!A27="","",'M3C 2020-21 LP GEDT FI+FC HYP2'!A27)</f>
        <v>LLF1X3E</v>
      </c>
      <c r="B21" s="176" t="str">
        <f>IF('M3C 2020-21 LP GEDT FI+FC HYP2'!B27="","",'M3C 2020-21 LP GEDT FI+FC HYP2'!B27)</f>
        <v>EC 2 : Usages et paysages de l'eau</v>
      </c>
      <c r="C21" s="177" t="str">
        <f>IF('M3C 2020-21 LP GEDT FI+FC HYP2'!C27="","",'M3C 2020-21 LP GEDT FI+FC HYP2'!C27)</f>
        <v/>
      </c>
      <c r="D21" s="177" t="str">
        <f>IF('M3C 2020-21 LP GEDT FI+FC HYP2'!D27="","",'M3C 2020-21 LP GEDT FI+FC HYP2'!D27)</f>
        <v>EC</v>
      </c>
      <c r="E21" s="177"/>
      <c r="F21" s="177"/>
      <c r="G21" s="168"/>
      <c r="H21" s="273"/>
      <c r="I21" s="242">
        <f>IF('M3C 2020-21 LP GEDT FI+FC HYP2'!I27="","",'M3C 2020-21 LP GEDT FI+FC HYP2'!I27)</f>
        <v>6</v>
      </c>
      <c r="J21" s="166"/>
      <c r="K21" s="166">
        <f>IF('M3C 2020-21 LP GEDT FI+FC HYP2'!K27="","",'M3C 2020-21 LP GEDT FI+FC HYP2'!K27)</f>
        <v>23</v>
      </c>
      <c r="L21" s="166" t="str">
        <f>IF('M3C 2020-21 LP GEDT FI+FC HYP2'!L27="","",'M3C 2020-21 LP GEDT FI+FC HYP2'!L27)</f>
        <v/>
      </c>
      <c r="M21" s="166"/>
      <c r="N21" s="331" t="str">
        <f>IF('M3C 2020-21 LP GEDT FI+FC HYP2'!N27="","",'M3C 2020-21 LP GEDT FI+FC HYP2'!N27)</f>
        <v/>
      </c>
      <c r="O21" s="267" t="str">
        <f>IF('M3C 2020-21 LP GEDT FI+FC HYP2'!O27="","",'M3C 2020-21 LP GEDT FI+FC HYP2'!O27)</f>
        <v/>
      </c>
      <c r="P21" s="268" t="str">
        <f>IF('M3C 2020-21 LP GEDT FI+FC HYP2'!P27="","",'M3C 2020-21 LP GEDT FI+FC HYP2'!P27)</f>
        <v/>
      </c>
      <c r="Q21" s="214" t="str">
        <f>IF('M3C 2020-21 LP GEDT FI+FC HYP2'!Q27="","",'M3C 2020-21 LP GEDT FI+FC HYP2'!Q27)</f>
        <v/>
      </c>
      <c r="R21" s="161" t="str">
        <f>IF('M3C 2020-21 LP GEDT FI+FC HYP2'!R27="","",'M3C 2020-21 LP GEDT FI+FC HYP2'!R27)</f>
        <v/>
      </c>
      <c r="S21" s="161" t="str">
        <f>IF('M3C 2020-21 LP GEDT FI+FC HYP2'!S27="","",'M3C 2020-21 LP GEDT FI+FC HYP2'!S27)</f>
        <v/>
      </c>
      <c r="T21" s="161" t="str">
        <f>IF('M3C 2020-21 LP GEDT FI+FC HYP2'!T27="","",'M3C 2020-21 LP GEDT FI+FC HYP2'!T27)</f>
        <v/>
      </c>
      <c r="U21" s="119" t="str">
        <f>IF('M3C 2020-21 LP GEDT FI+FC HYP2'!U27="","",'M3C 2020-21 LP GEDT FI+FC HYP2'!U27)</f>
        <v/>
      </c>
      <c r="V21" s="119" t="str">
        <f>IF('M3C 2020-21 LP GEDT FI+FC HYP2'!V27="","",'M3C 2020-21 LP GEDT FI+FC HYP2'!V27)</f>
        <v/>
      </c>
      <c r="W21" s="119" t="str">
        <f>IF('M3C 2020-21 LP GEDT FI+FC HYP2'!W27="","",'M3C 2020-21 LP GEDT FI+FC HYP2'!W27)</f>
        <v/>
      </c>
      <c r="X21" s="119" t="str">
        <f>IF('M3C 2020-21 LP GEDT FI+FC HYP2'!X27="","",'M3C 2020-21 LP GEDT FI+FC HYP2'!X27)</f>
        <v/>
      </c>
      <c r="Y21" s="161" t="str">
        <f>IF('M3C 2020-21 LP GEDT FI+FC HYP2'!AA27="","",'M3C 2020-21 LP GEDT FI+FC HYP2'!AA27)</f>
        <v/>
      </c>
      <c r="Z21" s="161" t="str">
        <f>IF('M3C 2020-21 LP GEDT FI+FC HYP2'!AB27="","",'M3C 2020-21 LP GEDT FI+FC HYP2'!AB27)</f>
        <v/>
      </c>
      <c r="AA21" s="161" t="str">
        <f>IF('M3C 2020-21 LP GEDT FI+FC HYP2'!AC27="","",'M3C 2020-21 LP GEDT FI+FC HYP2'!AC27)</f>
        <v/>
      </c>
      <c r="AB21" s="161" t="str">
        <f>IF('M3C 2020-21 LP GEDT FI+FC HYP2'!AD27="","",'M3C 2020-21 LP GEDT FI+FC HYP2'!AD27)</f>
        <v/>
      </c>
      <c r="AC21" s="119" t="str">
        <f>IF('M3C 2020-21 LP GEDT FI+FC HYP2'!AE27="","",'M3C 2020-21 LP GEDT FI+FC HYP2'!AE27)</f>
        <v/>
      </c>
      <c r="AD21" s="119" t="str">
        <f>IF('M3C 2020-21 LP GEDT FI+FC HYP2'!AF27="","",'M3C 2020-21 LP GEDT FI+FC HYP2'!AF27)</f>
        <v/>
      </c>
      <c r="AE21" s="119" t="str">
        <f>IF('M3C 2020-21 LP GEDT FI+FC HYP2'!AG27="","",'M3C 2020-21 LP GEDT FI+FC HYP2'!AG27)</f>
        <v/>
      </c>
      <c r="AF21" s="119" t="str">
        <f>IF('M3C 2020-21 LP GEDT FI+FC HYP2'!AH27="","",'M3C 2020-21 LP GEDT FI+FC HYP2'!AH27)</f>
        <v/>
      </c>
    </row>
    <row r="22" spans="1:32" ht="23.25" customHeight="1" x14ac:dyDescent="0.25">
      <c r="A22" s="165" t="str">
        <f>IF('M3C 2020-21 LP GEDT FI+FC HYP2'!A28="","",'M3C 2020-21 LP GEDT FI+FC HYP2'!A28)</f>
        <v>LLF1X41</v>
      </c>
      <c r="B22" s="179" t="str">
        <f>IF('M3C 2020-21 LP GEDT FI+FC HYP2'!B28="","",'M3C 2020-21 LP GEDT FI+FC HYP2'!B28)</f>
        <v>Gestion, communication et marketing territorial</v>
      </c>
      <c r="C22" s="136" t="str">
        <f>IF('M3C 2020-21 LP GEDT FI+FC HYP2'!C28="","",'M3C 2020-21 LP GEDT FI+FC HYP2'!C28)</f>
        <v>LLF1X40</v>
      </c>
      <c r="D22" s="124" t="str">
        <f>IF('M3C 2020-21 LP GEDT FI+FC HYP2'!D28="","",'M3C 2020-21 LP GEDT FI+FC HYP2'!D28)</f>
        <v>UE</v>
      </c>
      <c r="E22" s="136"/>
      <c r="F22" s="136"/>
      <c r="G22" s="168" t="s">
        <v>62</v>
      </c>
      <c r="H22" s="273" t="s">
        <v>62</v>
      </c>
      <c r="I22" s="242">
        <f>IF('M3C 2020-21 LP GEDT FI+FC HYP2'!I28="","",'M3C 2020-21 LP GEDT FI+FC HYP2'!I28)</f>
        <v>13</v>
      </c>
      <c r="J22" s="166"/>
      <c r="K22" s="166">
        <f>IF('M3C 2020-21 LP GEDT FI+FC HYP2'!K28="","",'M3C 2020-21 LP GEDT FI+FC HYP2'!K28)</f>
        <v>47</v>
      </c>
      <c r="L22" s="125" t="str">
        <f>IF('M3C 2020-21 LP GEDT FI+FC HYP2'!L28="","",'M3C 2020-21 LP GEDT FI+FC HYP2'!L28)</f>
        <v/>
      </c>
      <c r="M22" s="166"/>
      <c r="N22" s="329" t="str">
        <f>IF('M3C 2020-21 LP GEDT FI+FC HYP2'!N28="","",'M3C 2020-21 LP GEDT FI+FC HYP2'!N28)</f>
        <v/>
      </c>
      <c r="O22" s="229" t="str">
        <f>+'M3C 2020-21 LP GEDT FI+FC HYP2'!O28</f>
        <v xml:space="preserve">CC / mail ou celene </v>
      </c>
      <c r="P22" s="230" t="str">
        <f>+'M3C 2020-21 LP GEDT FI+FC HYP2'!P28</f>
        <v xml:space="preserve">CC / mail ou celene </v>
      </c>
      <c r="Q22" s="214">
        <f>IF('M3C 2020-21 LP GEDT FI+FC HYP2'!Q28="","",'M3C 2020-21 LP GEDT FI+FC HYP2'!Q28)</f>
        <v>100</v>
      </c>
      <c r="R22" s="161" t="str">
        <f>IF('M3C 2020-21 LP GEDT FI+FC HYP2'!R28="","",'M3C 2020-21 LP GEDT FI+FC HYP2'!R28)</f>
        <v>CC</v>
      </c>
      <c r="S22" s="162" t="str">
        <f>IF('M3C 2020-21 LP GEDT FI+FC HYP2'!S28="","",'M3C 2020-21 LP GEDT FI+FC HYP2'!S28)</f>
        <v>écrit et oral</v>
      </c>
      <c r="T22" s="161" t="str">
        <f>IF('M3C 2020-21 LP GEDT FI+FC HYP2'!T28="","",'M3C 2020-21 LP GEDT FI+FC HYP2'!T28)</f>
        <v/>
      </c>
      <c r="U22" s="119">
        <f>IF('M3C 2020-21 LP GEDT FI+FC HYP2'!U28="","",'M3C 2020-21 LP GEDT FI+FC HYP2'!U28)</f>
        <v>100</v>
      </c>
      <c r="V22" s="119" t="str">
        <f>IF('M3C 2020-21 LP GEDT FI+FC HYP2'!V28="","",'M3C 2020-21 LP GEDT FI+FC HYP2'!V28)</f>
        <v>CT</v>
      </c>
      <c r="W22" s="119" t="str">
        <f>IF('M3C 2020-21 LP GEDT FI+FC HYP2'!W28="","",'M3C 2020-21 LP GEDT FI+FC HYP2'!W28)</f>
        <v>oral</v>
      </c>
      <c r="X22" s="119" t="str">
        <f>IF('M3C 2020-21 LP GEDT FI+FC HYP2'!X28="","",'M3C 2020-21 LP GEDT FI+FC HYP2'!X28)</f>
        <v>15 mn</v>
      </c>
      <c r="Y22" s="161">
        <f>IF('M3C 2020-21 LP GEDT FI+FC HYP2'!AA28="","",'M3C 2020-21 LP GEDT FI+FC HYP2'!AA28)</f>
        <v>100</v>
      </c>
      <c r="Z22" s="161" t="str">
        <f>IF('M3C 2020-21 LP GEDT FI+FC HYP2'!AB28="","",'M3C 2020-21 LP GEDT FI+FC HYP2'!AB28)</f>
        <v>CT</v>
      </c>
      <c r="AA22" s="161" t="str">
        <f>IF('M3C 2020-21 LP GEDT FI+FC HYP2'!AC28="","",'M3C 2020-21 LP GEDT FI+FC HYP2'!AC28)</f>
        <v>oral</v>
      </c>
      <c r="AB22" s="161" t="str">
        <f>IF('M3C 2020-21 LP GEDT FI+FC HYP2'!AD28="","",'M3C 2020-21 LP GEDT FI+FC HYP2'!AD28)</f>
        <v>15 mn</v>
      </c>
      <c r="AC22" s="119">
        <f>IF('M3C 2020-21 LP GEDT FI+FC HYP2'!AE28="","",'M3C 2020-21 LP GEDT FI+FC HYP2'!AE28)</f>
        <v>100</v>
      </c>
      <c r="AD22" s="119" t="str">
        <f>IF('M3C 2020-21 LP GEDT FI+FC HYP2'!AF28="","",'M3C 2020-21 LP GEDT FI+FC HYP2'!AF28)</f>
        <v>CT</v>
      </c>
      <c r="AE22" s="119" t="str">
        <f>IF('M3C 2020-21 LP GEDT FI+FC HYP2'!AG28="","",'M3C 2020-21 LP GEDT FI+FC HYP2'!AG28)</f>
        <v>oral</v>
      </c>
      <c r="AF22" s="119" t="str">
        <f>IF('M3C 2020-21 LP GEDT FI+FC HYP2'!AH28="","",'M3C 2020-21 LP GEDT FI+FC HYP2'!AH28)</f>
        <v>15 mn</v>
      </c>
    </row>
    <row r="23" spans="1:32" ht="23.25" customHeight="1" x14ac:dyDescent="0.25">
      <c r="A23" s="169" t="str">
        <f>IF('M3C 2020-21 LP GEDT FI+FC HYP2'!A29="","",'M3C 2020-21 LP GEDT FI+FC HYP2'!A29)</f>
        <v>LLF1X4A</v>
      </c>
      <c r="B23" s="170" t="str">
        <f>IF('M3C 2020-21 LP GEDT FI+FC HYP2'!B29="","",'M3C 2020-21 LP GEDT FI+FC HYP2'!B29)</f>
        <v>EC 1 : Montage de cahier des charges, conduite de réunion, relation presse</v>
      </c>
      <c r="C23" s="171" t="str">
        <f>IF('M3C 2020-21 LP GEDT FI+FC HYP2'!C29="","",'M3C 2020-21 LP GEDT FI+FC HYP2'!C29)</f>
        <v/>
      </c>
      <c r="D23" s="171" t="str">
        <f>IF('M3C 2020-21 LP GEDT FI+FC HYP2'!D29="","",'M3C 2020-21 LP GEDT FI+FC HYP2'!D29)</f>
        <v>EC</v>
      </c>
      <c r="E23" s="171"/>
      <c r="F23" s="171"/>
      <c r="G23" s="172"/>
      <c r="H23" s="274"/>
      <c r="I23" s="231" t="str">
        <f>IF('M3C 2020-21 LP GEDT FI+FC HYP2'!I29="","",'M3C 2020-21 LP GEDT FI+FC HYP2'!I29)</f>
        <v/>
      </c>
      <c r="J23" s="173"/>
      <c r="K23" s="173" t="str">
        <f>IF('M3C 2020-21 LP GEDT FI+FC HYP2'!K29="","",'M3C 2020-21 LP GEDT FI+FC HYP2'!K29)</f>
        <v/>
      </c>
      <c r="L23" s="173" t="str">
        <f>IF('M3C 2020-21 LP GEDT FI+FC HYP2'!L29="","",'M3C 2020-21 LP GEDT FI+FC HYP2'!L29)</f>
        <v/>
      </c>
      <c r="M23" s="173"/>
      <c r="N23" s="330" t="str">
        <f>IF('M3C 2020-21 LP GEDT FI+FC HYP2'!N29="","",'M3C 2020-21 LP GEDT FI+FC HYP2'!N29)</f>
        <v/>
      </c>
      <c r="O23" s="227"/>
      <c r="P23" s="228"/>
      <c r="Q23" s="217" t="str">
        <f>IF('M3C 2020-21 LP GEDT FI+FC HYP2'!Q29="","",'M3C 2020-21 LP GEDT FI+FC HYP2'!Q29)</f>
        <v/>
      </c>
      <c r="R23" s="174" t="str">
        <f>IF('M3C 2020-21 LP GEDT FI+FC HYP2'!R29="","",'M3C 2020-21 LP GEDT FI+FC HYP2'!R29)</f>
        <v/>
      </c>
      <c r="S23" s="174" t="str">
        <f>IF('M3C 2020-21 LP GEDT FI+FC HYP2'!S29="","",'M3C 2020-21 LP GEDT FI+FC HYP2'!S29)</f>
        <v/>
      </c>
      <c r="T23" s="174" t="str">
        <f>IF('M3C 2020-21 LP GEDT FI+FC HYP2'!T29="","",'M3C 2020-21 LP GEDT FI+FC HYP2'!T29)</f>
        <v/>
      </c>
      <c r="U23" s="174" t="str">
        <f>IF('M3C 2020-21 LP GEDT FI+FC HYP2'!U29="","",'M3C 2020-21 LP GEDT FI+FC HYP2'!U29)</f>
        <v/>
      </c>
      <c r="V23" s="174" t="str">
        <f>IF('M3C 2020-21 LP GEDT FI+FC HYP2'!V29="","",'M3C 2020-21 LP GEDT FI+FC HYP2'!V29)</f>
        <v/>
      </c>
      <c r="W23" s="174" t="str">
        <f>IF('M3C 2020-21 LP GEDT FI+FC HYP2'!W29="","",'M3C 2020-21 LP GEDT FI+FC HYP2'!W29)</f>
        <v/>
      </c>
      <c r="X23" s="174" t="str">
        <f>IF('M3C 2020-21 LP GEDT FI+FC HYP2'!X29="","",'M3C 2020-21 LP GEDT FI+FC HYP2'!X29)</f>
        <v/>
      </c>
      <c r="Y23" s="174" t="str">
        <f>IF('M3C 2020-21 LP GEDT FI+FC HYP2'!AA29="","",'M3C 2020-21 LP GEDT FI+FC HYP2'!AA29)</f>
        <v/>
      </c>
      <c r="Z23" s="174" t="str">
        <f>IF('M3C 2020-21 LP GEDT FI+FC HYP2'!AB29="","",'M3C 2020-21 LP GEDT FI+FC HYP2'!AB29)</f>
        <v/>
      </c>
      <c r="AA23" s="174" t="str">
        <f>IF('M3C 2020-21 LP GEDT FI+FC HYP2'!AC29="","",'M3C 2020-21 LP GEDT FI+FC HYP2'!AC29)</f>
        <v/>
      </c>
      <c r="AB23" s="174" t="str">
        <f>IF('M3C 2020-21 LP GEDT FI+FC HYP2'!AD29="","",'M3C 2020-21 LP GEDT FI+FC HYP2'!AD29)</f>
        <v/>
      </c>
      <c r="AC23" s="174" t="str">
        <f>IF('M3C 2020-21 LP GEDT FI+FC HYP2'!AE29="","",'M3C 2020-21 LP GEDT FI+FC HYP2'!AE29)</f>
        <v/>
      </c>
      <c r="AD23" s="174" t="str">
        <f>IF('M3C 2020-21 LP GEDT FI+FC HYP2'!AF29="","",'M3C 2020-21 LP GEDT FI+FC HYP2'!AF29)</f>
        <v/>
      </c>
      <c r="AE23" s="174" t="str">
        <f>IF('M3C 2020-21 LP GEDT FI+FC HYP2'!AG29="","",'M3C 2020-21 LP GEDT FI+FC HYP2'!AG29)</f>
        <v/>
      </c>
      <c r="AF23" s="174" t="str">
        <f>IF('M3C 2020-21 LP GEDT FI+FC HYP2'!AH29="","",'M3C 2020-21 LP GEDT FI+FC HYP2'!AH29)</f>
        <v/>
      </c>
    </row>
    <row r="24" spans="1:32" ht="23.25" customHeight="1" x14ac:dyDescent="0.25">
      <c r="A24" s="169" t="str">
        <f>IF('M3C 2020-21 LP GEDT FI+FC HYP2'!A30="","",'M3C 2020-21 LP GEDT FI+FC HYP2'!A30)</f>
        <v>LLF1X4B</v>
      </c>
      <c r="B24" s="170" t="str">
        <f>IF('M3C 2020-21 LP GEDT FI+FC HYP2'!B30="","",'M3C 2020-21 LP GEDT FI+FC HYP2'!B30)</f>
        <v>EC 2 : Anglais</v>
      </c>
      <c r="C24" s="171" t="str">
        <f>IF('M3C 2020-21 LP GEDT FI+FC HYP2'!C30="","",'M3C 2020-21 LP GEDT FI+FC HYP2'!C30)</f>
        <v/>
      </c>
      <c r="D24" s="171" t="str">
        <f>IF('M3C 2020-21 LP GEDT FI+FC HYP2'!D30="","",'M3C 2020-21 LP GEDT FI+FC HYP2'!D30)</f>
        <v>EC</v>
      </c>
      <c r="E24" s="171"/>
      <c r="F24" s="171"/>
      <c r="G24" s="172"/>
      <c r="H24" s="274"/>
      <c r="I24" s="231" t="str">
        <f>IF('M3C 2020-21 LP GEDT FI+FC HYP2'!I30="","",'M3C 2020-21 LP GEDT FI+FC HYP2'!I30)</f>
        <v/>
      </c>
      <c r="J24" s="173"/>
      <c r="K24" s="173" t="str">
        <f>IF('M3C 2020-21 LP GEDT FI+FC HYP2'!K30="","",'M3C 2020-21 LP GEDT FI+FC HYP2'!K30)</f>
        <v/>
      </c>
      <c r="L24" s="173" t="str">
        <f>IF('M3C 2020-21 LP GEDT FI+FC HYP2'!L30="","",'M3C 2020-21 LP GEDT FI+FC HYP2'!L30)</f>
        <v/>
      </c>
      <c r="M24" s="173"/>
      <c r="N24" s="330" t="str">
        <f>IF('M3C 2020-21 LP GEDT FI+FC HYP2'!N30="","",'M3C 2020-21 LP GEDT FI+FC HYP2'!N30)</f>
        <v/>
      </c>
      <c r="O24" s="227"/>
      <c r="P24" s="228"/>
      <c r="Q24" s="217" t="str">
        <f>IF('M3C 2020-21 LP GEDT FI+FC HYP2'!Q30="","",'M3C 2020-21 LP GEDT FI+FC HYP2'!Q30)</f>
        <v/>
      </c>
      <c r="R24" s="174" t="str">
        <f>IF('M3C 2020-21 LP GEDT FI+FC HYP2'!R30="","",'M3C 2020-21 LP GEDT FI+FC HYP2'!R30)</f>
        <v/>
      </c>
      <c r="S24" s="174" t="str">
        <f>IF('M3C 2020-21 LP GEDT FI+FC HYP2'!S30="","",'M3C 2020-21 LP GEDT FI+FC HYP2'!S30)</f>
        <v/>
      </c>
      <c r="T24" s="174" t="str">
        <f>IF('M3C 2020-21 LP GEDT FI+FC HYP2'!T30="","",'M3C 2020-21 LP GEDT FI+FC HYP2'!T30)</f>
        <v/>
      </c>
      <c r="U24" s="174" t="str">
        <f>IF('M3C 2020-21 LP GEDT FI+FC HYP2'!U30="","",'M3C 2020-21 LP GEDT FI+FC HYP2'!U30)</f>
        <v/>
      </c>
      <c r="V24" s="174" t="str">
        <f>IF('M3C 2020-21 LP GEDT FI+FC HYP2'!V30="","",'M3C 2020-21 LP GEDT FI+FC HYP2'!V30)</f>
        <v/>
      </c>
      <c r="W24" s="174" t="str">
        <f>IF('M3C 2020-21 LP GEDT FI+FC HYP2'!W30="","",'M3C 2020-21 LP GEDT FI+FC HYP2'!W30)</f>
        <v/>
      </c>
      <c r="X24" s="174" t="str">
        <f>IF('M3C 2020-21 LP GEDT FI+FC HYP2'!X30="","",'M3C 2020-21 LP GEDT FI+FC HYP2'!X30)</f>
        <v/>
      </c>
      <c r="Y24" s="174" t="str">
        <f>IF('M3C 2020-21 LP GEDT FI+FC HYP2'!AA30="","",'M3C 2020-21 LP GEDT FI+FC HYP2'!AA30)</f>
        <v/>
      </c>
      <c r="Z24" s="174" t="str">
        <f>IF('M3C 2020-21 LP GEDT FI+FC HYP2'!AB30="","",'M3C 2020-21 LP GEDT FI+FC HYP2'!AB30)</f>
        <v/>
      </c>
      <c r="AA24" s="174" t="str">
        <f>IF('M3C 2020-21 LP GEDT FI+FC HYP2'!AC30="","",'M3C 2020-21 LP GEDT FI+FC HYP2'!AC30)</f>
        <v/>
      </c>
      <c r="AB24" s="174" t="str">
        <f>IF('M3C 2020-21 LP GEDT FI+FC HYP2'!AD30="","",'M3C 2020-21 LP GEDT FI+FC HYP2'!AD30)</f>
        <v/>
      </c>
      <c r="AC24" s="174" t="str">
        <f>IF('M3C 2020-21 LP GEDT FI+FC HYP2'!AE30="","",'M3C 2020-21 LP GEDT FI+FC HYP2'!AE30)</f>
        <v/>
      </c>
      <c r="AD24" s="174" t="str">
        <f>IF('M3C 2020-21 LP GEDT FI+FC HYP2'!AF30="","",'M3C 2020-21 LP GEDT FI+FC HYP2'!AF30)</f>
        <v/>
      </c>
      <c r="AE24" s="174" t="str">
        <f>IF('M3C 2020-21 LP GEDT FI+FC HYP2'!AG30="","",'M3C 2020-21 LP GEDT FI+FC HYP2'!AG30)</f>
        <v/>
      </c>
      <c r="AF24" s="174" t="str">
        <f>IF('M3C 2020-21 LP GEDT FI+FC HYP2'!AH30="","",'M3C 2020-21 LP GEDT FI+FC HYP2'!AH30)</f>
        <v/>
      </c>
    </row>
    <row r="25" spans="1:32" ht="23.25" customHeight="1" x14ac:dyDescent="0.25">
      <c r="A25" s="169" t="str">
        <f>IF('M3C 2020-21 LP GEDT FI+FC HYP2'!A31="","",'M3C 2020-21 LP GEDT FI+FC HYP2'!A31)</f>
        <v>LLF1X4C</v>
      </c>
      <c r="B25" s="170" t="str">
        <f>IF('M3C 2020-21 LP GEDT FI+FC HYP2'!B31="","",'M3C 2020-21 LP GEDT FI+FC HYP2'!B31)</f>
        <v>EC 3 : Gestion financière - Comptabilité</v>
      </c>
      <c r="C25" s="171" t="str">
        <f>IF('M3C 2020-21 LP GEDT FI+FC HYP2'!C31="","",'M3C 2020-21 LP GEDT FI+FC HYP2'!C31)</f>
        <v/>
      </c>
      <c r="D25" s="171" t="str">
        <f>IF('M3C 2020-21 LP GEDT FI+FC HYP2'!D31="","",'M3C 2020-21 LP GEDT FI+FC HYP2'!D31)</f>
        <v>EC</v>
      </c>
      <c r="E25" s="171"/>
      <c r="F25" s="171"/>
      <c r="G25" s="172"/>
      <c r="H25" s="274"/>
      <c r="I25" s="231" t="str">
        <f>IF('M3C 2020-21 LP GEDT FI+FC HYP2'!I31="","",'M3C 2020-21 LP GEDT FI+FC HYP2'!I31)</f>
        <v/>
      </c>
      <c r="J25" s="173"/>
      <c r="K25" s="173" t="str">
        <f>IF('M3C 2020-21 LP GEDT FI+FC HYP2'!K31="","",'M3C 2020-21 LP GEDT FI+FC HYP2'!K31)</f>
        <v/>
      </c>
      <c r="L25" s="173" t="str">
        <f>IF('M3C 2020-21 LP GEDT FI+FC HYP2'!L31="","",'M3C 2020-21 LP GEDT FI+FC HYP2'!L31)</f>
        <v/>
      </c>
      <c r="M25" s="173"/>
      <c r="N25" s="330" t="str">
        <f>IF('M3C 2020-21 LP GEDT FI+FC HYP2'!N31="","",'M3C 2020-21 LP GEDT FI+FC HYP2'!N31)</f>
        <v/>
      </c>
      <c r="O25" s="227"/>
      <c r="P25" s="228"/>
      <c r="Q25" s="217" t="str">
        <f>IF('M3C 2020-21 LP GEDT FI+FC HYP2'!Q31="","",'M3C 2020-21 LP GEDT FI+FC HYP2'!Q31)</f>
        <v/>
      </c>
      <c r="R25" s="174" t="str">
        <f>IF('M3C 2020-21 LP GEDT FI+FC HYP2'!R31="","",'M3C 2020-21 LP GEDT FI+FC HYP2'!R31)</f>
        <v/>
      </c>
      <c r="S25" s="174" t="str">
        <f>IF('M3C 2020-21 LP GEDT FI+FC HYP2'!S31="","",'M3C 2020-21 LP GEDT FI+FC HYP2'!S31)</f>
        <v/>
      </c>
      <c r="T25" s="174" t="str">
        <f>IF('M3C 2020-21 LP GEDT FI+FC HYP2'!T31="","",'M3C 2020-21 LP GEDT FI+FC HYP2'!T31)</f>
        <v/>
      </c>
      <c r="U25" s="174" t="str">
        <f>IF('M3C 2020-21 LP GEDT FI+FC HYP2'!U31="","",'M3C 2020-21 LP GEDT FI+FC HYP2'!U31)</f>
        <v/>
      </c>
      <c r="V25" s="174" t="str">
        <f>IF('M3C 2020-21 LP GEDT FI+FC HYP2'!V31="","",'M3C 2020-21 LP GEDT FI+FC HYP2'!V31)</f>
        <v/>
      </c>
      <c r="W25" s="174" t="str">
        <f>IF('M3C 2020-21 LP GEDT FI+FC HYP2'!W31="","",'M3C 2020-21 LP GEDT FI+FC HYP2'!W31)</f>
        <v/>
      </c>
      <c r="X25" s="174" t="str">
        <f>IF('M3C 2020-21 LP GEDT FI+FC HYP2'!X31="","",'M3C 2020-21 LP GEDT FI+FC HYP2'!X31)</f>
        <v/>
      </c>
      <c r="Y25" s="174" t="str">
        <f>IF('M3C 2020-21 LP GEDT FI+FC HYP2'!AA31="","",'M3C 2020-21 LP GEDT FI+FC HYP2'!AA31)</f>
        <v/>
      </c>
      <c r="Z25" s="174" t="str">
        <f>IF('M3C 2020-21 LP GEDT FI+FC HYP2'!AB31="","",'M3C 2020-21 LP GEDT FI+FC HYP2'!AB31)</f>
        <v/>
      </c>
      <c r="AA25" s="174" t="str">
        <f>IF('M3C 2020-21 LP GEDT FI+FC HYP2'!AC31="","",'M3C 2020-21 LP GEDT FI+FC HYP2'!AC31)</f>
        <v/>
      </c>
      <c r="AB25" s="174" t="str">
        <f>IF('M3C 2020-21 LP GEDT FI+FC HYP2'!AD31="","",'M3C 2020-21 LP GEDT FI+FC HYP2'!AD31)</f>
        <v/>
      </c>
      <c r="AC25" s="174" t="str">
        <f>IF('M3C 2020-21 LP GEDT FI+FC HYP2'!AE31="","",'M3C 2020-21 LP GEDT FI+FC HYP2'!AE31)</f>
        <v/>
      </c>
      <c r="AD25" s="174" t="str">
        <f>IF('M3C 2020-21 LP GEDT FI+FC HYP2'!AF31="","",'M3C 2020-21 LP GEDT FI+FC HYP2'!AF31)</f>
        <v/>
      </c>
      <c r="AE25" s="174" t="str">
        <f>IF('M3C 2020-21 LP GEDT FI+FC HYP2'!AG31="","",'M3C 2020-21 LP GEDT FI+FC HYP2'!AG31)</f>
        <v/>
      </c>
      <c r="AF25" s="174" t="str">
        <f>IF('M3C 2020-21 LP GEDT FI+FC HYP2'!AH31="","",'M3C 2020-21 LP GEDT FI+FC HYP2'!AH31)</f>
        <v/>
      </c>
    </row>
    <row r="26" spans="1:32" ht="23.25" customHeight="1" x14ac:dyDescent="0.25">
      <c r="A26" s="175" t="str">
        <f>IF('M3C 2020-21 LP GEDT FI+FC HYP2'!A32="","",'M3C 2020-21 LP GEDT FI+FC HYP2'!A32)</f>
        <v>LLF1X4D</v>
      </c>
      <c r="B26" s="176" t="str">
        <f>IF('M3C 2020-21 LP GEDT FI+FC HYP2'!B32="","",'M3C 2020-21 LP GEDT FI+FC HYP2'!B32)</f>
        <v>EC 1 : Gestion financière</v>
      </c>
      <c r="C26" s="180" t="str">
        <f>IF('M3C 2020-21 LP GEDT FI+FC HYP2'!C32="","",'M3C 2020-21 LP GEDT FI+FC HYP2'!C32)</f>
        <v/>
      </c>
      <c r="D26" s="177" t="str">
        <f>IF('M3C 2020-21 LP GEDT FI+FC HYP2'!D32="","",'M3C 2020-21 LP GEDT FI+FC HYP2'!D32)</f>
        <v>EC</v>
      </c>
      <c r="E26" s="180"/>
      <c r="F26" s="180"/>
      <c r="G26" s="168"/>
      <c r="H26" s="273"/>
      <c r="I26" s="242">
        <f>IF('M3C 2020-21 LP GEDT FI+FC HYP2'!I32="","",'M3C 2020-21 LP GEDT FI+FC HYP2'!I32)</f>
        <v>6</v>
      </c>
      <c r="J26" s="166"/>
      <c r="K26" s="166">
        <f>IF('M3C 2020-21 LP GEDT FI+FC HYP2'!K32="","",'M3C 2020-21 LP GEDT FI+FC HYP2'!K32)</f>
        <v>14</v>
      </c>
      <c r="L26" s="166" t="str">
        <f>IF('M3C 2020-21 LP GEDT FI+FC HYP2'!L32="","",'M3C 2020-21 LP GEDT FI+FC HYP2'!L32)</f>
        <v/>
      </c>
      <c r="M26" s="166"/>
      <c r="N26" s="331" t="str">
        <f>IF('M3C 2020-21 LP GEDT FI+FC HYP2'!N32="","",'M3C 2020-21 LP GEDT FI+FC HYP2'!N32)</f>
        <v/>
      </c>
      <c r="O26" s="227"/>
      <c r="P26" s="228"/>
      <c r="Q26" s="214" t="str">
        <f>IF('M3C 2020-21 LP GEDT FI+FC HYP2'!Q32="","",'M3C 2020-21 LP GEDT FI+FC HYP2'!Q32)</f>
        <v/>
      </c>
      <c r="R26" s="161" t="str">
        <f>IF('M3C 2020-21 LP GEDT FI+FC HYP2'!R32="","",'M3C 2020-21 LP GEDT FI+FC HYP2'!R32)</f>
        <v/>
      </c>
      <c r="S26" s="162" t="str">
        <f>IF('M3C 2020-21 LP GEDT FI+FC HYP2'!S32="","",'M3C 2020-21 LP GEDT FI+FC HYP2'!S32)</f>
        <v/>
      </c>
      <c r="T26" s="161" t="str">
        <f>IF('M3C 2020-21 LP GEDT FI+FC HYP2'!T32="","",'M3C 2020-21 LP GEDT FI+FC HYP2'!T32)</f>
        <v/>
      </c>
      <c r="U26" s="119" t="str">
        <f>IF('M3C 2020-21 LP GEDT FI+FC HYP2'!U32="","",'M3C 2020-21 LP GEDT FI+FC HYP2'!U32)</f>
        <v/>
      </c>
      <c r="V26" s="119" t="str">
        <f>IF('M3C 2020-21 LP GEDT FI+FC HYP2'!V32="","",'M3C 2020-21 LP GEDT FI+FC HYP2'!V32)</f>
        <v/>
      </c>
      <c r="W26" s="119" t="str">
        <f>IF('M3C 2020-21 LP GEDT FI+FC HYP2'!W32="","",'M3C 2020-21 LP GEDT FI+FC HYP2'!W32)</f>
        <v/>
      </c>
      <c r="X26" s="119" t="str">
        <f>IF('M3C 2020-21 LP GEDT FI+FC HYP2'!X32="","",'M3C 2020-21 LP GEDT FI+FC HYP2'!X32)</f>
        <v/>
      </c>
      <c r="Y26" s="161" t="str">
        <f>IF('M3C 2020-21 LP GEDT FI+FC HYP2'!AA32="","",'M3C 2020-21 LP GEDT FI+FC HYP2'!AA32)</f>
        <v/>
      </c>
      <c r="Z26" s="161" t="str">
        <f>IF('M3C 2020-21 LP GEDT FI+FC HYP2'!AB32="","",'M3C 2020-21 LP GEDT FI+FC HYP2'!AB32)</f>
        <v/>
      </c>
      <c r="AA26" s="161" t="str">
        <f>IF('M3C 2020-21 LP GEDT FI+FC HYP2'!AC32="","",'M3C 2020-21 LP GEDT FI+FC HYP2'!AC32)</f>
        <v/>
      </c>
      <c r="AB26" s="161" t="str">
        <f>IF('M3C 2020-21 LP GEDT FI+FC HYP2'!AD32="","",'M3C 2020-21 LP GEDT FI+FC HYP2'!AD32)</f>
        <v/>
      </c>
      <c r="AC26" s="119" t="str">
        <f>IF('M3C 2020-21 LP GEDT FI+FC HYP2'!AE32="","",'M3C 2020-21 LP GEDT FI+FC HYP2'!AE32)</f>
        <v/>
      </c>
      <c r="AD26" s="119" t="str">
        <f>IF('M3C 2020-21 LP GEDT FI+FC HYP2'!AF32="","",'M3C 2020-21 LP GEDT FI+FC HYP2'!AF32)</f>
        <v/>
      </c>
      <c r="AE26" s="119" t="str">
        <f>IF('M3C 2020-21 LP GEDT FI+FC HYP2'!AG32="","",'M3C 2020-21 LP GEDT FI+FC HYP2'!AG32)</f>
        <v/>
      </c>
      <c r="AF26" s="119" t="str">
        <f>IF('M3C 2020-21 LP GEDT FI+FC HYP2'!AH32="","",'M3C 2020-21 LP GEDT FI+FC HYP2'!AH32)</f>
        <v/>
      </c>
    </row>
    <row r="27" spans="1:32" ht="23.25" customHeight="1" x14ac:dyDescent="0.25">
      <c r="A27" s="175" t="str">
        <f>IF('M3C 2020-21 LP GEDT FI+FC HYP2'!A33="","",'M3C 2020-21 LP GEDT FI+FC HYP2'!A33)</f>
        <v>LLF1X4E</v>
      </c>
      <c r="B27" s="176" t="str">
        <f>IF('M3C 2020-21 LP GEDT FI+FC HYP2'!B33="","",'M3C 2020-21 LP GEDT FI+FC HYP2'!B33)</f>
        <v>EC 2 : Communication</v>
      </c>
      <c r="C27" s="180" t="str">
        <f>IF('M3C 2020-21 LP GEDT FI+FC HYP2'!C33="","",'M3C 2020-21 LP GEDT FI+FC HYP2'!C33)</f>
        <v/>
      </c>
      <c r="D27" s="177" t="str">
        <f>IF('M3C 2020-21 LP GEDT FI+FC HYP2'!D33="","",'M3C 2020-21 LP GEDT FI+FC HYP2'!D33)</f>
        <v>EC</v>
      </c>
      <c r="E27" s="180"/>
      <c r="F27" s="180"/>
      <c r="G27" s="168"/>
      <c r="H27" s="273"/>
      <c r="I27" s="242">
        <f>IF('M3C 2020-21 LP GEDT FI+FC HYP2'!I33="","",'M3C 2020-21 LP GEDT FI+FC HYP2'!I33)</f>
        <v>7</v>
      </c>
      <c r="J27" s="166"/>
      <c r="K27" s="166">
        <f>IF('M3C 2020-21 LP GEDT FI+FC HYP2'!K33="","",'M3C 2020-21 LP GEDT FI+FC HYP2'!K33)</f>
        <v>33</v>
      </c>
      <c r="L27" s="166" t="str">
        <f>IF('M3C 2020-21 LP GEDT FI+FC HYP2'!L33="","",'M3C 2020-21 LP GEDT FI+FC HYP2'!L33)</f>
        <v/>
      </c>
      <c r="M27" s="166"/>
      <c r="N27" s="331" t="str">
        <f>IF('M3C 2020-21 LP GEDT FI+FC HYP2'!N33="","",'M3C 2020-21 LP GEDT FI+FC HYP2'!N33)</f>
        <v/>
      </c>
      <c r="O27" s="227"/>
      <c r="P27" s="228"/>
      <c r="Q27" s="214" t="str">
        <f>IF('M3C 2020-21 LP GEDT FI+FC HYP2'!Q33="","",'M3C 2020-21 LP GEDT FI+FC HYP2'!Q33)</f>
        <v/>
      </c>
      <c r="R27" s="161" t="str">
        <f>IF('M3C 2020-21 LP GEDT FI+FC HYP2'!R33="","",'M3C 2020-21 LP GEDT FI+FC HYP2'!R33)</f>
        <v/>
      </c>
      <c r="S27" s="162" t="str">
        <f>IF('M3C 2020-21 LP GEDT FI+FC HYP2'!S33="","",'M3C 2020-21 LP GEDT FI+FC HYP2'!S33)</f>
        <v/>
      </c>
      <c r="T27" s="161" t="str">
        <f>IF('M3C 2020-21 LP GEDT FI+FC HYP2'!T33="","",'M3C 2020-21 LP GEDT FI+FC HYP2'!T33)</f>
        <v/>
      </c>
      <c r="U27" s="119" t="str">
        <f>IF('M3C 2020-21 LP GEDT FI+FC HYP2'!U33="","",'M3C 2020-21 LP GEDT FI+FC HYP2'!U33)</f>
        <v/>
      </c>
      <c r="V27" s="119" t="str">
        <f>IF('M3C 2020-21 LP GEDT FI+FC HYP2'!V33="","",'M3C 2020-21 LP GEDT FI+FC HYP2'!V33)</f>
        <v/>
      </c>
      <c r="W27" s="119" t="str">
        <f>IF('M3C 2020-21 LP GEDT FI+FC HYP2'!W33="","",'M3C 2020-21 LP GEDT FI+FC HYP2'!W33)</f>
        <v/>
      </c>
      <c r="X27" s="119" t="str">
        <f>IF('M3C 2020-21 LP GEDT FI+FC HYP2'!X33="","",'M3C 2020-21 LP GEDT FI+FC HYP2'!X33)</f>
        <v/>
      </c>
      <c r="Y27" s="161" t="str">
        <f>IF('M3C 2020-21 LP GEDT FI+FC HYP2'!AA33="","",'M3C 2020-21 LP GEDT FI+FC HYP2'!AA33)</f>
        <v/>
      </c>
      <c r="Z27" s="161" t="str">
        <f>IF('M3C 2020-21 LP GEDT FI+FC HYP2'!AB33="","",'M3C 2020-21 LP GEDT FI+FC HYP2'!AB33)</f>
        <v/>
      </c>
      <c r="AA27" s="161" t="str">
        <f>IF('M3C 2020-21 LP GEDT FI+FC HYP2'!AC33="","",'M3C 2020-21 LP GEDT FI+FC HYP2'!AC33)</f>
        <v/>
      </c>
      <c r="AB27" s="161" t="str">
        <f>IF('M3C 2020-21 LP GEDT FI+FC HYP2'!AD33="","",'M3C 2020-21 LP GEDT FI+FC HYP2'!AD33)</f>
        <v/>
      </c>
      <c r="AC27" s="119" t="str">
        <f>IF('M3C 2020-21 LP GEDT FI+FC HYP2'!AE33="","",'M3C 2020-21 LP GEDT FI+FC HYP2'!AE33)</f>
        <v/>
      </c>
      <c r="AD27" s="119" t="str">
        <f>IF('M3C 2020-21 LP GEDT FI+FC HYP2'!AF33="","",'M3C 2020-21 LP GEDT FI+FC HYP2'!AF33)</f>
        <v/>
      </c>
      <c r="AE27" s="119" t="str">
        <f>IF('M3C 2020-21 LP GEDT FI+FC HYP2'!AG33="","",'M3C 2020-21 LP GEDT FI+FC HYP2'!AG33)</f>
        <v/>
      </c>
      <c r="AF27" s="119" t="str">
        <f>IF('M3C 2020-21 LP GEDT FI+FC HYP2'!AH33="","",'M3C 2020-21 LP GEDT FI+FC HYP2'!AH33)</f>
        <v/>
      </c>
    </row>
    <row r="28" spans="1:32" ht="23.25" customHeight="1" x14ac:dyDescent="0.25">
      <c r="A28" s="178" t="str">
        <f>IF('M3C 2020-21 LP GEDT FI+FC HYP2'!A34="","",'M3C 2020-21 LP GEDT FI+FC HYP2'!A34)</f>
        <v>LLF1X51</v>
      </c>
      <c r="B28" s="179" t="str">
        <f>IF('M3C 2020-21 LP GEDT FI+FC HYP2'!B34="","",'M3C 2020-21 LP GEDT FI+FC HYP2'!B34)</f>
        <v>Systèmes d'Information Géographique sur l'Eau</v>
      </c>
      <c r="C28" s="136" t="str">
        <f>IF('M3C 2020-21 LP GEDT FI+FC HYP2'!C34="","",'M3C 2020-21 LP GEDT FI+FC HYP2'!C34)</f>
        <v>LLF1X50+LLF2X30</v>
      </c>
      <c r="D28" s="124" t="str">
        <f>IF('M3C 2020-21 LP GEDT FI+FC HYP2'!D34="","",'M3C 2020-21 LP GEDT FI+FC HYP2'!D34)</f>
        <v>UE</v>
      </c>
      <c r="E28" s="136"/>
      <c r="F28" s="136"/>
      <c r="G28" s="192" t="s">
        <v>64</v>
      </c>
      <c r="H28" s="276" t="s">
        <v>64</v>
      </c>
      <c r="I28" s="223" t="str">
        <f>IF('M3C 2020-21 LP GEDT FI+FC HYP2'!I34="","",'M3C 2020-21 LP GEDT FI+FC HYP2'!I34)</f>
        <v/>
      </c>
      <c r="J28" s="125"/>
      <c r="K28" s="166">
        <f>IF('M3C 2020-21 LP GEDT FI+FC HYP2'!K34="","",'M3C 2020-21 LP GEDT FI+FC HYP2'!K34)</f>
        <v>31</v>
      </c>
      <c r="L28" s="166" t="str">
        <f>IF('M3C 2020-21 LP GEDT FI+FC HYP2'!L34="","",'M3C 2020-21 LP GEDT FI+FC HYP2'!L34)</f>
        <v/>
      </c>
      <c r="M28" s="166"/>
      <c r="N28" s="331" t="str">
        <f>IF('M3C 2020-21 LP GEDT FI+FC HYP2'!N34="","",'M3C 2020-21 LP GEDT FI+FC HYP2'!N34)</f>
        <v/>
      </c>
      <c r="O28" s="229" t="str">
        <f>+'M3C 2020-21 LP GEDT FI+FC HYP2'!O34</f>
        <v xml:space="preserve">CC / mail ou celene </v>
      </c>
      <c r="P28" s="230" t="str">
        <f>+'M3C 2020-21 LP GEDT FI+FC HYP2'!P34</f>
        <v xml:space="preserve">CC / mail ou celene </v>
      </c>
      <c r="Q28" s="214">
        <f>IF('M3C 2020-21 LP GEDT FI+FC HYP2'!Q34="","",'M3C 2020-21 LP GEDT FI+FC HYP2'!Q34)</f>
        <v>100</v>
      </c>
      <c r="R28" s="161" t="str">
        <f>IF('M3C 2020-21 LP GEDT FI+FC HYP2'!R34="","",'M3C 2020-21 LP GEDT FI+FC HYP2'!R34)</f>
        <v>CC</v>
      </c>
      <c r="S28" s="162" t="str">
        <f>IF('M3C 2020-21 LP GEDT FI+FC HYP2'!S34="","",'M3C 2020-21 LP GEDT FI+FC HYP2'!S34)</f>
        <v>dossier</v>
      </c>
      <c r="T28" s="161" t="str">
        <f>IF('M3C 2020-21 LP GEDT FI+FC HYP2'!T34="","",'M3C 2020-21 LP GEDT FI+FC HYP2'!T34)</f>
        <v/>
      </c>
      <c r="U28" s="119">
        <f>IF('M3C 2020-21 LP GEDT FI+FC HYP2'!U34="","",'M3C 2020-21 LP GEDT FI+FC HYP2'!U34)</f>
        <v>100</v>
      </c>
      <c r="V28" s="119" t="str">
        <f>IF('M3C 2020-21 LP GEDT FI+FC HYP2'!V34="","",'M3C 2020-21 LP GEDT FI+FC HYP2'!V34)</f>
        <v>CT</v>
      </c>
      <c r="W28" s="119" t="str">
        <f>IF('M3C 2020-21 LP GEDT FI+FC HYP2'!W34="","",'M3C 2020-21 LP GEDT FI+FC HYP2'!W34)</f>
        <v>écrit</v>
      </c>
      <c r="X28" s="119" t="str">
        <f>IF('M3C 2020-21 LP GEDT FI+FC HYP2'!X34="","",'M3C 2020-21 LP GEDT FI+FC HYP2'!X34)</f>
        <v>1h30</v>
      </c>
      <c r="Y28" s="161">
        <f>IF('M3C 2020-21 LP GEDT FI+FC HYP2'!AA34="","",'M3C 2020-21 LP GEDT FI+FC HYP2'!AA34)</f>
        <v>100</v>
      </c>
      <c r="Z28" s="161" t="str">
        <f>IF('M3C 2020-21 LP GEDT FI+FC HYP2'!AB34="","",'M3C 2020-21 LP GEDT FI+FC HYP2'!AB34)</f>
        <v>CT</v>
      </c>
      <c r="AA28" s="161" t="str">
        <f>IF('M3C 2020-21 LP GEDT FI+FC HYP2'!AC34="","",'M3C 2020-21 LP GEDT FI+FC HYP2'!AC34)</f>
        <v>écrit</v>
      </c>
      <c r="AB28" s="161" t="str">
        <f>IF('M3C 2020-21 LP GEDT FI+FC HYP2'!AD34="","",'M3C 2020-21 LP GEDT FI+FC HYP2'!AD34)</f>
        <v>1h30</v>
      </c>
      <c r="AC28" s="119">
        <f>IF('M3C 2020-21 LP GEDT FI+FC HYP2'!AE34="","",'M3C 2020-21 LP GEDT FI+FC HYP2'!AE34)</f>
        <v>100</v>
      </c>
      <c r="AD28" s="119" t="str">
        <f>IF('M3C 2020-21 LP GEDT FI+FC HYP2'!AF34="","",'M3C 2020-21 LP GEDT FI+FC HYP2'!AF34)</f>
        <v>CT</v>
      </c>
      <c r="AE28" s="119" t="str">
        <f>IF('M3C 2020-21 LP GEDT FI+FC HYP2'!AG34="","",'M3C 2020-21 LP GEDT FI+FC HYP2'!AG34)</f>
        <v>écrit</v>
      </c>
      <c r="AF28" s="119" t="str">
        <f>IF('M3C 2020-21 LP GEDT FI+FC HYP2'!AH34="","",'M3C 2020-21 LP GEDT FI+FC HYP2'!AH34)</f>
        <v>1h30</v>
      </c>
    </row>
    <row r="29" spans="1:32" ht="23.25" customHeight="1" x14ac:dyDescent="0.25">
      <c r="A29" s="169" t="str">
        <f>IF('M3C 2020-21 LP GEDT FI+FC HYP2'!A35="","",'M3C 2020-21 LP GEDT FI+FC HYP2'!A35)</f>
        <v>LLF1X5A</v>
      </c>
      <c r="B29" s="170" t="str">
        <f>IF('M3C 2020-21 LP GEDT FI+FC HYP2'!B35="","",'M3C 2020-21 LP GEDT FI+FC HYP2'!B35)</f>
        <v>EC 1 : SIG</v>
      </c>
      <c r="C29" s="171" t="str">
        <f>IF('M3C 2020-21 LP GEDT FI+FC HYP2'!C35="","",'M3C 2020-21 LP GEDT FI+FC HYP2'!C35)</f>
        <v/>
      </c>
      <c r="D29" s="171" t="str">
        <f>IF('M3C 2020-21 LP GEDT FI+FC HYP2'!D35="","",'M3C 2020-21 LP GEDT FI+FC HYP2'!D35)</f>
        <v>EC</v>
      </c>
      <c r="E29" s="171"/>
      <c r="F29" s="171"/>
      <c r="G29" s="172"/>
      <c r="H29" s="274"/>
      <c r="I29" s="231" t="str">
        <f>IF('M3C 2020-21 LP GEDT FI+FC HYP2'!I35="","",'M3C 2020-21 LP GEDT FI+FC HYP2'!I35)</f>
        <v/>
      </c>
      <c r="J29" s="173"/>
      <c r="K29" s="173" t="str">
        <f>IF('M3C 2020-21 LP GEDT FI+FC HYP2'!K35="","",'M3C 2020-21 LP GEDT FI+FC HYP2'!K35)</f>
        <v/>
      </c>
      <c r="L29" s="173" t="str">
        <f>IF('M3C 2020-21 LP GEDT FI+FC HYP2'!L35="","",'M3C 2020-21 LP GEDT FI+FC HYP2'!L35)</f>
        <v/>
      </c>
      <c r="M29" s="173"/>
      <c r="N29" s="330" t="str">
        <f>IF('M3C 2020-21 LP GEDT FI+FC HYP2'!N35="","",'M3C 2020-21 LP GEDT FI+FC HYP2'!N35)</f>
        <v/>
      </c>
      <c r="O29" s="227"/>
      <c r="P29" s="228"/>
      <c r="Q29" s="217" t="str">
        <f>IF('M3C 2020-21 LP GEDT FI+FC HYP2'!Q35="","",'M3C 2020-21 LP GEDT FI+FC HYP2'!Q35)</f>
        <v/>
      </c>
      <c r="R29" s="174" t="str">
        <f>IF('M3C 2020-21 LP GEDT FI+FC HYP2'!R35="","",'M3C 2020-21 LP GEDT FI+FC HYP2'!R35)</f>
        <v/>
      </c>
      <c r="S29" s="174" t="str">
        <f>IF('M3C 2020-21 LP GEDT FI+FC HYP2'!S35="","",'M3C 2020-21 LP GEDT FI+FC HYP2'!S35)</f>
        <v/>
      </c>
      <c r="T29" s="174" t="str">
        <f>IF('M3C 2020-21 LP GEDT FI+FC HYP2'!T35="","",'M3C 2020-21 LP GEDT FI+FC HYP2'!T35)</f>
        <v/>
      </c>
      <c r="U29" s="174" t="str">
        <f>IF('M3C 2020-21 LP GEDT FI+FC HYP2'!U35="","",'M3C 2020-21 LP GEDT FI+FC HYP2'!U35)</f>
        <v/>
      </c>
      <c r="V29" s="174" t="str">
        <f>IF('M3C 2020-21 LP GEDT FI+FC HYP2'!V35="","",'M3C 2020-21 LP GEDT FI+FC HYP2'!V35)</f>
        <v/>
      </c>
      <c r="W29" s="174" t="str">
        <f>IF('M3C 2020-21 LP GEDT FI+FC HYP2'!W35="","",'M3C 2020-21 LP GEDT FI+FC HYP2'!W35)</f>
        <v/>
      </c>
      <c r="X29" s="174" t="str">
        <f>IF('M3C 2020-21 LP GEDT FI+FC HYP2'!X35="","",'M3C 2020-21 LP GEDT FI+FC HYP2'!X35)</f>
        <v/>
      </c>
      <c r="Y29" s="174" t="str">
        <f>IF('M3C 2020-21 LP GEDT FI+FC HYP2'!AA35="","",'M3C 2020-21 LP GEDT FI+FC HYP2'!AA35)</f>
        <v/>
      </c>
      <c r="Z29" s="174" t="str">
        <f>IF('M3C 2020-21 LP GEDT FI+FC HYP2'!AB35="","",'M3C 2020-21 LP GEDT FI+FC HYP2'!AB35)</f>
        <v/>
      </c>
      <c r="AA29" s="174" t="str">
        <f>IF('M3C 2020-21 LP GEDT FI+FC HYP2'!AC35="","",'M3C 2020-21 LP GEDT FI+FC HYP2'!AC35)</f>
        <v/>
      </c>
      <c r="AB29" s="174" t="str">
        <f>IF('M3C 2020-21 LP GEDT FI+FC HYP2'!AD35="","",'M3C 2020-21 LP GEDT FI+FC HYP2'!AD35)</f>
        <v/>
      </c>
      <c r="AC29" s="174" t="str">
        <f>IF('M3C 2020-21 LP GEDT FI+FC HYP2'!AE35="","",'M3C 2020-21 LP GEDT FI+FC HYP2'!AE35)</f>
        <v/>
      </c>
      <c r="AD29" s="174" t="str">
        <f>IF('M3C 2020-21 LP GEDT FI+FC HYP2'!AF35="","",'M3C 2020-21 LP GEDT FI+FC HYP2'!AF35)</f>
        <v/>
      </c>
      <c r="AE29" s="174" t="str">
        <f>IF('M3C 2020-21 LP GEDT FI+FC HYP2'!AG35="","",'M3C 2020-21 LP GEDT FI+FC HYP2'!AG35)</f>
        <v/>
      </c>
      <c r="AF29" s="174" t="str">
        <f>IF('M3C 2020-21 LP GEDT FI+FC HYP2'!AH35="","",'M3C 2020-21 LP GEDT FI+FC HYP2'!AH35)</f>
        <v/>
      </c>
    </row>
    <row r="30" spans="1:32" ht="23.25" customHeight="1" x14ac:dyDescent="0.25">
      <c r="A30" s="169" t="str">
        <f>IF('M3C 2020-21 LP GEDT FI+FC HYP2'!A36="","",'M3C 2020-21 LP GEDT FI+FC HYP2'!A36)</f>
        <v>LLF1X5B</v>
      </c>
      <c r="B30" s="170" t="str">
        <f>IF('M3C 2020-21 LP GEDT FI+FC HYP2'!B36="","",'M3C 2020-21 LP GEDT FI+FC HYP2'!B36)</f>
        <v>EC 2 : Logiciels</v>
      </c>
      <c r="C30" s="171" t="str">
        <f>IF('M3C 2020-21 LP GEDT FI+FC HYP2'!C36="","",'M3C 2020-21 LP GEDT FI+FC HYP2'!C36)</f>
        <v/>
      </c>
      <c r="D30" s="171" t="str">
        <f>IF('M3C 2020-21 LP GEDT FI+FC HYP2'!D36="","",'M3C 2020-21 LP GEDT FI+FC HYP2'!D36)</f>
        <v>EC</v>
      </c>
      <c r="E30" s="171"/>
      <c r="F30" s="171"/>
      <c r="G30" s="172"/>
      <c r="H30" s="274"/>
      <c r="I30" s="231" t="str">
        <f>IF('M3C 2020-21 LP GEDT FI+FC HYP2'!I36="","",'M3C 2020-21 LP GEDT FI+FC HYP2'!I36)</f>
        <v/>
      </c>
      <c r="J30" s="173"/>
      <c r="K30" s="173" t="str">
        <f>IF('M3C 2020-21 LP GEDT FI+FC HYP2'!K36="","",'M3C 2020-21 LP GEDT FI+FC HYP2'!K36)</f>
        <v/>
      </c>
      <c r="L30" s="173" t="str">
        <f>IF('M3C 2020-21 LP GEDT FI+FC HYP2'!L36="","",'M3C 2020-21 LP GEDT FI+FC HYP2'!L36)</f>
        <v/>
      </c>
      <c r="M30" s="173"/>
      <c r="N30" s="330" t="str">
        <f>IF('M3C 2020-21 LP GEDT FI+FC HYP2'!N36="","",'M3C 2020-21 LP GEDT FI+FC HYP2'!N36)</f>
        <v/>
      </c>
      <c r="O30" s="227"/>
      <c r="P30" s="228"/>
      <c r="Q30" s="217" t="str">
        <f>IF('M3C 2020-21 LP GEDT FI+FC HYP2'!Q36="","",'M3C 2020-21 LP GEDT FI+FC HYP2'!Q36)</f>
        <v/>
      </c>
      <c r="R30" s="174" t="str">
        <f>IF('M3C 2020-21 LP GEDT FI+FC HYP2'!R36="","",'M3C 2020-21 LP GEDT FI+FC HYP2'!R36)</f>
        <v/>
      </c>
      <c r="S30" s="174" t="str">
        <f>IF('M3C 2020-21 LP GEDT FI+FC HYP2'!S36="","",'M3C 2020-21 LP GEDT FI+FC HYP2'!S36)</f>
        <v/>
      </c>
      <c r="T30" s="174" t="str">
        <f>IF('M3C 2020-21 LP GEDT FI+FC HYP2'!T36="","",'M3C 2020-21 LP GEDT FI+FC HYP2'!T36)</f>
        <v/>
      </c>
      <c r="U30" s="174" t="str">
        <f>IF('M3C 2020-21 LP GEDT FI+FC HYP2'!U36="","",'M3C 2020-21 LP GEDT FI+FC HYP2'!U36)</f>
        <v/>
      </c>
      <c r="V30" s="174" t="str">
        <f>IF('M3C 2020-21 LP GEDT FI+FC HYP2'!V36="","",'M3C 2020-21 LP GEDT FI+FC HYP2'!V36)</f>
        <v/>
      </c>
      <c r="W30" s="174" t="str">
        <f>IF('M3C 2020-21 LP GEDT FI+FC HYP2'!W36="","",'M3C 2020-21 LP GEDT FI+FC HYP2'!W36)</f>
        <v/>
      </c>
      <c r="X30" s="174" t="str">
        <f>IF('M3C 2020-21 LP GEDT FI+FC HYP2'!X36="","",'M3C 2020-21 LP GEDT FI+FC HYP2'!X36)</f>
        <v/>
      </c>
      <c r="Y30" s="174" t="str">
        <f>IF('M3C 2020-21 LP GEDT FI+FC HYP2'!AA36="","",'M3C 2020-21 LP GEDT FI+FC HYP2'!AA36)</f>
        <v/>
      </c>
      <c r="Z30" s="174" t="str">
        <f>IF('M3C 2020-21 LP GEDT FI+FC HYP2'!AB36="","",'M3C 2020-21 LP GEDT FI+FC HYP2'!AB36)</f>
        <v/>
      </c>
      <c r="AA30" s="174" t="str">
        <f>IF('M3C 2020-21 LP GEDT FI+FC HYP2'!AC36="","",'M3C 2020-21 LP GEDT FI+FC HYP2'!AC36)</f>
        <v/>
      </c>
      <c r="AB30" s="174" t="str">
        <f>IF('M3C 2020-21 LP GEDT FI+FC HYP2'!AD36="","",'M3C 2020-21 LP GEDT FI+FC HYP2'!AD36)</f>
        <v/>
      </c>
      <c r="AC30" s="174" t="str">
        <f>IF('M3C 2020-21 LP GEDT FI+FC HYP2'!AE36="","",'M3C 2020-21 LP GEDT FI+FC HYP2'!AE36)</f>
        <v/>
      </c>
      <c r="AD30" s="174" t="str">
        <f>IF('M3C 2020-21 LP GEDT FI+FC HYP2'!AF36="","",'M3C 2020-21 LP GEDT FI+FC HYP2'!AF36)</f>
        <v/>
      </c>
      <c r="AE30" s="174" t="str">
        <f>IF('M3C 2020-21 LP GEDT FI+FC HYP2'!AG36="","",'M3C 2020-21 LP GEDT FI+FC HYP2'!AG36)</f>
        <v/>
      </c>
      <c r="AF30" s="174" t="str">
        <f>IF('M3C 2020-21 LP GEDT FI+FC HYP2'!AH36="","",'M3C 2020-21 LP GEDT FI+FC HYP2'!AH36)</f>
        <v/>
      </c>
    </row>
    <row r="31" spans="1:32" ht="23.25" customHeight="1" x14ac:dyDescent="0.25">
      <c r="A31" s="169" t="str">
        <f>IF('M3C 2020-21 LP GEDT FI+FC HYP2'!A37="","",'M3C 2020-21 LP GEDT FI+FC HYP2'!A37)</f>
        <v>LLF1X5C</v>
      </c>
      <c r="B31" s="170" t="str">
        <f>IF('M3C 2020-21 LP GEDT FI+FC HYP2'!B37="","",'M3C 2020-21 LP GEDT FI+FC HYP2'!B37)</f>
        <v>EC 3 : Bases de données</v>
      </c>
      <c r="C31" s="171" t="str">
        <f>IF('M3C 2020-21 LP GEDT FI+FC HYP2'!C37="","",'M3C 2020-21 LP GEDT FI+FC HYP2'!C37)</f>
        <v/>
      </c>
      <c r="D31" s="171" t="str">
        <f>IF('M3C 2020-21 LP GEDT FI+FC HYP2'!D37="","",'M3C 2020-21 LP GEDT FI+FC HYP2'!D37)</f>
        <v>EC</v>
      </c>
      <c r="E31" s="171"/>
      <c r="F31" s="171"/>
      <c r="G31" s="172"/>
      <c r="H31" s="274"/>
      <c r="I31" s="231" t="str">
        <f>IF('M3C 2020-21 LP GEDT FI+FC HYP2'!I37="","",'M3C 2020-21 LP GEDT FI+FC HYP2'!I37)</f>
        <v/>
      </c>
      <c r="J31" s="173"/>
      <c r="K31" s="173" t="str">
        <f>IF('M3C 2020-21 LP GEDT FI+FC HYP2'!K37="","",'M3C 2020-21 LP GEDT FI+FC HYP2'!K37)</f>
        <v/>
      </c>
      <c r="L31" s="173" t="str">
        <f>IF('M3C 2020-21 LP GEDT FI+FC HYP2'!L37="","",'M3C 2020-21 LP GEDT FI+FC HYP2'!L37)</f>
        <v/>
      </c>
      <c r="M31" s="173"/>
      <c r="N31" s="330" t="str">
        <f>IF('M3C 2020-21 LP GEDT FI+FC HYP2'!N37="","",'M3C 2020-21 LP GEDT FI+FC HYP2'!N37)</f>
        <v/>
      </c>
      <c r="O31" s="227"/>
      <c r="P31" s="228"/>
      <c r="Q31" s="217" t="str">
        <f>IF('M3C 2020-21 LP GEDT FI+FC HYP2'!Q37="","",'M3C 2020-21 LP GEDT FI+FC HYP2'!Q37)</f>
        <v/>
      </c>
      <c r="R31" s="174" t="str">
        <f>IF('M3C 2020-21 LP GEDT FI+FC HYP2'!R37="","",'M3C 2020-21 LP GEDT FI+FC HYP2'!R37)</f>
        <v/>
      </c>
      <c r="S31" s="174" t="str">
        <f>IF('M3C 2020-21 LP GEDT FI+FC HYP2'!S37="","",'M3C 2020-21 LP GEDT FI+FC HYP2'!S37)</f>
        <v/>
      </c>
      <c r="T31" s="174" t="str">
        <f>IF('M3C 2020-21 LP GEDT FI+FC HYP2'!T37="","",'M3C 2020-21 LP GEDT FI+FC HYP2'!T37)</f>
        <v/>
      </c>
      <c r="U31" s="174" t="str">
        <f>IF('M3C 2020-21 LP GEDT FI+FC HYP2'!U37="","",'M3C 2020-21 LP GEDT FI+FC HYP2'!U37)</f>
        <v/>
      </c>
      <c r="V31" s="174" t="str">
        <f>IF('M3C 2020-21 LP GEDT FI+FC HYP2'!V37="","",'M3C 2020-21 LP GEDT FI+FC HYP2'!V37)</f>
        <v/>
      </c>
      <c r="W31" s="174" t="str">
        <f>IF('M3C 2020-21 LP GEDT FI+FC HYP2'!W37="","",'M3C 2020-21 LP GEDT FI+FC HYP2'!W37)</f>
        <v/>
      </c>
      <c r="X31" s="174" t="str">
        <f>IF('M3C 2020-21 LP GEDT FI+FC HYP2'!X37="","",'M3C 2020-21 LP GEDT FI+FC HYP2'!X37)</f>
        <v/>
      </c>
      <c r="Y31" s="174" t="str">
        <f>IF('M3C 2020-21 LP GEDT FI+FC HYP2'!AA37="","",'M3C 2020-21 LP GEDT FI+FC HYP2'!AA37)</f>
        <v/>
      </c>
      <c r="Z31" s="174" t="str">
        <f>IF('M3C 2020-21 LP GEDT FI+FC HYP2'!AB37="","",'M3C 2020-21 LP GEDT FI+FC HYP2'!AB37)</f>
        <v/>
      </c>
      <c r="AA31" s="174" t="str">
        <f>IF('M3C 2020-21 LP GEDT FI+FC HYP2'!AC37="","",'M3C 2020-21 LP GEDT FI+FC HYP2'!AC37)</f>
        <v/>
      </c>
      <c r="AB31" s="174" t="str">
        <f>IF('M3C 2020-21 LP GEDT FI+FC HYP2'!AD37="","",'M3C 2020-21 LP GEDT FI+FC HYP2'!AD37)</f>
        <v/>
      </c>
      <c r="AC31" s="174" t="str">
        <f>IF('M3C 2020-21 LP GEDT FI+FC HYP2'!AE37="","",'M3C 2020-21 LP GEDT FI+FC HYP2'!AE37)</f>
        <v/>
      </c>
      <c r="AD31" s="174" t="str">
        <f>IF('M3C 2020-21 LP GEDT FI+FC HYP2'!AF37="","",'M3C 2020-21 LP GEDT FI+FC HYP2'!AF37)</f>
        <v/>
      </c>
      <c r="AE31" s="174" t="str">
        <f>IF('M3C 2020-21 LP GEDT FI+FC HYP2'!AG37="","",'M3C 2020-21 LP GEDT FI+FC HYP2'!AG37)</f>
        <v/>
      </c>
      <c r="AF31" s="174" t="str">
        <f>IF('M3C 2020-21 LP GEDT FI+FC HYP2'!AH37="","",'M3C 2020-21 LP GEDT FI+FC HYP2'!AH37)</f>
        <v/>
      </c>
    </row>
    <row r="32" spans="1:32" ht="23.25" customHeight="1" x14ac:dyDescent="0.25">
      <c r="A32" s="175" t="str">
        <f>IF('M3C 2020-21 LP GEDT FI+FC HYP2'!A38="","",'M3C 2020-21 LP GEDT FI+FC HYP2'!A38)</f>
        <v>LLF1X5A</v>
      </c>
      <c r="B32" s="176" t="str">
        <f>IF('M3C 2020-21 LP GEDT FI+FC HYP2'!B38="","",'M3C 2020-21 LP GEDT FI+FC HYP2'!B38)</f>
        <v>EC 1 : SIG fondamentaux</v>
      </c>
      <c r="C32" s="180" t="str">
        <f>IF('M3C 2020-21 LP GEDT FI+FC HYP2'!C38="","",'M3C 2020-21 LP GEDT FI+FC HYP2'!C38)</f>
        <v/>
      </c>
      <c r="D32" s="177" t="str">
        <f>IF('M3C 2020-21 LP GEDT FI+FC HYP2'!D38="","",'M3C 2020-21 LP GEDT FI+FC HYP2'!D38)</f>
        <v>EC</v>
      </c>
      <c r="E32" s="180"/>
      <c r="F32" s="180"/>
      <c r="G32" s="168"/>
      <c r="H32" s="273"/>
      <c r="I32" s="242" t="str">
        <f>IF('M3C 2020-21 LP GEDT FI+FC HYP2'!I38="","",'M3C 2020-21 LP GEDT FI+FC HYP2'!I38)</f>
        <v/>
      </c>
      <c r="J32" s="166"/>
      <c r="K32" s="166">
        <f>IF('M3C 2020-21 LP GEDT FI+FC HYP2'!K38="","",'M3C 2020-21 LP GEDT FI+FC HYP2'!K38)</f>
        <v>20</v>
      </c>
      <c r="L32" s="166" t="str">
        <f>IF('M3C 2020-21 LP GEDT FI+FC HYP2'!L38="","",'M3C 2020-21 LP GEDT FI+FC HYP2'!L38)</f>
        <v/>
      </c>
      <c r="M32" s="166"/>
      <c r="N32" s="331" t="str">
        <f>IF('M3C 2020-21 LP GEDT FI+FC HYP2'!N38="","",'M3C 2020-21 LP GEDT FI+FC HYP2'!N38)</f>
        <v/>
      </c>
      <c r="O32" s="227"/>
      <c r="P32" s="228"/>
      <c r="Q32" s="214" t="str">
        <f>IF('M3C 2020-21 LP GEDT FI+FC HYP2'!Q38="","",'M3C 2020-21 LP GEDT FI+FC HYP2'!Q38)</f>
        <v/>
      </c>
      <c r="R32" s="161" t="str">
        <f>IF('M3C 2020-21 LP GEDT FI+FC HYP2'!R38="","",'M3C 2020-21 LP GEDT FI+FC HYP2'!R38)</f>
        <v/>
      </c>
      <c r="S32" s="162" t="str">
        <f>IF('M3C 2020-21 LP GEDT FI+FC HYP2'!S38="","",'M3C 2020-21 LP GEDT FI+FC HYP2'!S38)</f>
        <v/>
      </c>
      <c r="T32" s="161" t="str">
        <f>IF('M3C 2020-21 LP GEDT FI+FC HYP2'!T38="","",'M3C 2020-21 LP GEDT FI+FC HYP2'!T38)</f>
        <v/>
      </c>
      <c r="U32" s="119" t="str">
        <f>IF('M3C 2020-21 LP GEDT FI+FC HYP2'!U38="","",'M3C 2020-21 LP GEDT FI+FC HYP2'!U38)</f>
        <v/>
      </c>
      <c r="V32" s="119" t="str">
        <f>IF('M3C 2020-21 LP GEDT FI+FC HYP2'!V38="","",'M3C 2020-21 LP GEDT FI+FC HYP2'!V38)</f>
        <v/>
      </c>
      <c r="W32" s="119" t="str">
        <f>IF('M3C 2020-21 LP GEDT FI+FC HYP2'!W38="","",'M3C 2020-21 LP GEDT FI+FC HYP2'!W38)</f>
        <v/>
      </c>
      <c r="X32" s="119" t="str">
        <f>IF('M3C 2020-21 LP GEDT FI+FC HYP2'!X38="","",'M3C 2020-21 LP GEDT FI+FC HYP2'!X38)</f>
        <v/>
      </c>
      <c r="Y32" s="161" t="str">
        <f>IF('M3C 2020-21 LP GEDT FI+FC HYP2'!AA38="","",'M3C 2020-21 LP GEDT FI+FC HYP2'!AA38)</f>
        <v/>
      </c>
      <c r="Z32" s="161" t="str">
        <f>IF('M3C 2020-21 LP GEDT FI+FC HYP2'!AB38="","",'M3C 2020-21 LP GEDT FI+FC HYP2'!AB38)</f>
        <v/>
      </c>
      <c r="AA32" s="161" t="str">
        <f>IF('M3C 2020-21 LP GEDT FI+FC HYP2'!AC38="","",'M3C 2020-21 LP GEDT FI+FC HYP2'!AC38)</f>
        <v/>
      </c>
      <c r="AB32" s="161" t="str">
        <f>IF('M3C 2020-21 LP GEDT FI+FC HYP2'!AD38="","",'M3C 2020-21 LP GEDT FI+FC HYP2'!AD38)</f>
        <v/>
      </c>
      <c r="AC32" s="119" t="str">
        <f>IF('M3C 2020-21 LP GEDT FI+FC HYP2'!AE38="","",'M3C 2020-21 LP GEDT FI+FC HYP2'!AE38)</f>
        <v/>
      </c>
      <c r="AD32" s="119" t="str">
        <f>IF('M3C 2020-21 LP GEDT FI+FC HYP2'!AF38="","",'M3C 2020-21 LP GEDT FI+FC HYP2'!AF38)</f>
        <v/>
      </c>
      <c r="AE32" s="119" t="str">
        <f>IF('M3C 2020-21 LP GEDT FI+FC HYP2'!AG38="","",'M3C 2020-21 LP GEDT FI+FC HYP2'!AG38)</f>
        <v/>
      </c>
      <c r="AF32" s="119" t="str">
        <f>IF('M3C 2020-21 LP GEDT FI+FC HYP2'!AH38="","",'M3C 2020-21 LP GEDT FI+FC HYP2'!AH38)</f>
        <v/>
      </c>
    </row>
    <row r="33" spans="1:219" ht="23.25" customHeight="1" x14ac:dyDescent="0.25">
      <c r="A33" s="175" t="str">
        <f>IF('M3C 2020-21 LP GEDT FI+FC HYP2'!A39="","",'M3C 2020-21 LP GEDT FI+FC HYP2'!A39)</f>
        <v>LLF1X5B</v>
      </c>
      <c r="B33" s="176" t="str">
        <f>IF('M3C 2020-21 LP GEDT FI+FC HYP2'!B39="","",'M3C 2020-21 LP GEDT FI+FC HYP2'!B39)</f>
        <v>EC 2 : SIG appliqués</v>
      </c>
      <c r="C33" s="180" t="str">
        <f>IF('M3C 2020-21 LP GEDT FI+FC HYP2'!C39="","",'M3C 2020-21 LP GEDT FI+FC HYP2'!C39)</f>
        <v/>
      </c>
      <c r="D33" s="177" t="str">
        <f>IF('M3C 2020-21 LP GEDT FI+FC HYP2'!D39="","",'M3C 2020-21 LP GEDT FI+FC HYP2'!D39)</f>
        <v>EC</v>
      </c>
      <c r="E33" s="180"/>
      <c r="F33" s="180"/>
      <c r="G33" s="168"/>
      <c r="H33" s="273"/>
      <c r="I33" s="242" t="str">
        <f>IF('M3C 2020-21 LP GEDT FI+FC HYP2'!I39="","",'M3C 2020-21 LP GEDT FI+FC HYP2'!I39)</f>
        <v/>
      </c>
      <c r="J33" s="166"/>
      <c r="K33" s="166">
        <f>IF('M3C 2020-21 LP GEDT FI+FC HYP2'!K39="","",'M3C 2020-21 LP GEDT FI+FC HYP2'!K39)</f>
        <v>11</v>
      </c>
      <c r="L33" s="166" t="str">
        <f>IF('M3C 2020-21 LP GEDT FI+FC HYP2'!L39="","",'M3C 2020-21 LP GEDT FI+FC HYP2'!L39)</f>
        <v/>
      </c>
      <c r="M33" s="166"/>
      <c r="N33" s="331" t="str">
        <f>IF('M3C 2020-21 LP GEDT FI+FC HYP2'!N39="","",'M3C 2020-21 LP GEDT FI+FC HYP2'!N39)</f>
        <v/>
      </c>
      <c r="O33" s="227"/>
      <c r="P33" s="228"/>
      <c r="Q33" s="214" t="str">
        <f>IF('M3C 2020-21 LP GEDT FI+FC HYP2'!Q39="","",'M3C 2020-21 LP GEDT FI+FC HYP2'!Q39)</f>
        <v/>
      </c>
      <c r="R33" s="161" t="str">
        <f>IF('M3C 2020-21 LP GEDT FI+FC HYP2'!R39="","",'M3C 2020-21 LP GEDT FI+FC HYP2'!R39)</f>
        <v/>
      </c>
      <c r="S33" s="162" t="str">
        <f>IF('M3C 2020-21 LP GEDT FI+FC HYP2'!S39="","",'M3C 2020-21 LP GEDT FI+FC HYP2'!S39)</f>
        <v/>
      </c>
      <c r="T33" s="161" t="str">
        <f>IF('M3C 2020-21 LP GEDT FI+FC HYP2'!T39="","",'M3C 2020-21 LP GEDT FI+FC HYP2'!T39)</f>
        <v/>
      </c>
      <c r="U33" s="119" t="str">
        <f>IF('M3C 2020-21 LP GEDT FI+FC HYP2'!U39="","",'M3C 2020-21 LP GEDT FI+FC HYP2'!U39)</f>
        <v/>
      </c>
      <c r="V33" s="119" t="str">
        <f>IF('M3C 2020-21 LP GEDT FI+FC HYP2'!V39="","",'M3C 2020-21 LP GEDT FI+FC HYP2'!V39)</f>
        <v/>
      </c>
      <c r="W33" s="119" t="str">
        <f>IF('M3C 2020-21 LP GEDT FI+FC HYP2'!W39="","",'M3C 2020-21 LP GEDT FI+FC HYP2'!W39)</f>
        <v/>
      </c>
      <c r="X33" s="119" t="str">
        <f>IF('M3C 2020-21 LP GEDT FI+FC HYP2'!X39="","",'M3C 2020-21 LP GEDT FI+FC HYP2'!X39)</f>
        <v/>
      </c>
      <c r="Y33" s="161" t="str">
        <f>IF('M3C 2020-21 LP GEDT FI+FC HYP2'!AA39="","",'M3C 2020-21 LP GEDT FI+FC HYP2'!AA39)</f>
        <v/>
      </c>
      <c r="Z33" s="161" t="str">
        <f>IF('M3C 2020-21 LP GEDT FI+FC HYP2'!AB39="","",'M3C 2020-21 LP GEDT FI+FC HYP2'!AB39)</f>
        <v/>
      </c>
      <c r="AA33" s="161" t="str">
        <f>IF('M3C 2020-21 LP GEDT FI+FC HYP2'!AC39="","",'M3C 2020-21 LP GEDT FI+FC HYP2'!AC39)</f>
        <v/>
      </c>
      <c r="AB33" s="161" t="str">
        <f>IF('M3C 2020-21 LP GEDT FI+FC HYP2'!AD39="","",'M3C 2020-21 LP GEDT FI+FC HYP2'!AD39)</f>
        <v/>
      </c>
      <c r="AC33" s="119" t="str">
        <f>IF('M3C 2020-21 LP GEDT FI+FC HYP2'!AE39="","",'M3C 2020-21 LP GEDT FI+FC HYP2'!AE39)</f>
        <v/>
      </c>
      <c r="AD33" s="119" t="str">
        <f>IF('M3C 2020-21 LP GEDT FI+FC HYP2'!AF39="","",'M3C 2020-21 LP GEDT FI+FC HYP2'!AF39)</f>
        <v/>
      </c>
      <c r="AE33" s="119" t="str">
        <f>IF('M3C 2020-21 LP GEDT FI+FC HYP2'!AG39="","",'M3C 2020-21 LP GEDT FI+FC HYP2'!AG39)</f>
        <v/>
      </c>
      <c r="AF33" s="119" t="str">
        <f>IF('M3C 2020-21 LP GEDT FI+FC HYP2'!AH39="","",'M3C 2020-21 LP GEDT FI+FC HYP2'!AH39)</f>
        <v/>
      </c>
    </row>
    <row r="34" spans="1:219" ht="23.25" customHeight="1" x14ac:dyDescent="0.25">
      <c r="A34" s="178" t="str">
        <f>IF('M3C 2020-21 LP GEDT FI+FC HYP2'!A40="","",'M3C 2020-21 LP GEDT FI+FC HYP2'!A40)</f>
        <v>LLF1X61</v>
      </c>
      <c r="B34" s="179" t="str">
        <f>IF('M3C 2020-21 LP GEDT FI+FC HYP2'!B40="","",'M3C 2020-21 LP GEDT FI+FC HYP2'!B40)</f>
        <v>Terrains, mesures, cartographie</v>
      </c>
      <c r="C34" s="136" t="str">
        <f>IF('M3C 2020-21 LP GEDT FI+FC HYP2'!C40="","",'M3C 2020-21 LP GEDT FI+FC HYP2'!C40)</f>
        <v>LLF1X60</v>
      </c>
      <c r="D34" s="124" t="str">
        <f>IF('M3C 2020-21 LP GEDT FI+FC HYP2'!D40="","",'M3C 2020-21 LP GEDT FI+FC HYP2'!D40)</f>
        <v>UE</v>
      </c>
      <c r="E34" s="136"/>
      <c r="F34" s="136"/>
      <c r="G34" s="192" t="s">
        <v>64</v>
      </c>
      <c r="H34" s="276" t="s">
        <v>64</v>
      </c>
      <c r="I34" s="223" t="str">
        <f>IF('M3C 2020-21 LP GEDT FI+FC HYP2'!I40="","",'M3C 2020-21 LP GEDT FI+FC HYP2'!I40)</f>
        <v/>
      </c>
      <c r="J34" s="125"/>
      <c r="K34" s="166">
        <f>IF('M3C 2020-21 LP GEDT FI+FC HYP2'!K40="","",'M3C 2020-21 LP GEDT FI+FC HYP2'!K40)</f>
        <v>42</v>
      </c>
      <c r="L34" s="166" t="str">
        <f>IF('M3C 2020-21 LP GEDT FI+FC HYP2'!L40="","",'M3C 2020-21 LP GEDT FI+FC HYP2'!L40)</f>
        <v/>
      </c>
      <c r="M34" s="166"/>
      <c r="N34" s="331" t="str">
        <f>IF('M3C 2020-21 LP GEDT FI+FC HYP2'!N40="","",'M3C 2020-21 LP GEDT FI+FC HYP2'!N40)</f>
        <v/>
      </c>
      <c r="O34" s="229" t="str">
        <f>+'M3C 2020-21 LP GEDT FI+FC HYP2'!O40</f>
        <v xml:space="preserve">CC / mail ou celene </v>
      </c>
      <c r="P34" s="230" t="str">
        <f>+'M3C 2020-21 LP GEDT FI+FC HYP2'!P40</f>
        <v xml:space="preserve">CC / mail ou celene </v>
      </c>
      <c r="Q34" s="214">
        <f>IF('M3C 2020-21 LP GEDT FI+FC HYP2'!Q40="","",'M3C 2020-21 LP GEDT FI+FC HYP2'!Q40)</f>
        <v>100</v>
      </c>
      <c r="R34" s="161" t="str">
        <f>IF('M3C 2020-21 LP GEDT FI+FC HYP2'!R40="","",'M3C 2020-21 LP GEDT FI+FC HYP2'!R40)</f>
        <v>CC</v>
      </c>
      <c r="S34" s="162" t="str">
        <f>IF('M3C 2020-21 LP GEDT FI+FC HYP2'!S40="","",'M3C 2020-21 LP GEDT FI+FC HYP2'!S40)</f>
        <v>rapport de visite</v>
      </c>
      <c r="T34" s="161" t="str">
        <f>IF('M3C 2020-21 LP GEDT FI+FC HYP2'!T40="","",'M3C 2020-21 LP GEDT FI+FC HYP2'!T40)</f>
        <v/>
      </c>
      <c r="U34" s="119">
        <f>IF('M3C 2020-21 LP GEDT FI+FC HYP2'!U40="","",'M3C 2020-21 LP GEDT FI+FC HYP2'!U40)</f>
        <v>100</v>
      </c>
      <c r="V34" s="119" t="str">
        <f>IF('M3C 2020-21 LP GEDT FI+FC HYP2'!V40="","",'M3C 2020-21 LP GEDT FI+FC HYP2'!V40)</f>
        <v>CT</v>
      </c>
      <c r="W34" s="119" t="str">
        <f>IF('M3C 2020-21 LP GEDT FI+FC HYP2'!W40="","",'M3C 2020-21 LP GEDT FI+FC HYP2'!W40)</f>
        <v>oral</v>
      </c>
      <c r="X34" s="119" t="str">
        <f>IF('M3C 2020-21 LP GEDT FI+FC HYP2'!X40="","",'M3C 2020-21 LP GEDT FI+FC HYP2'!X40)</f>
        <v>15 mn</v>
      </c>
      <c r="Y34" s="161">
        <f>IF('M3C 2020-21 LP GEDT FI+FC HYP2'!AA40="","",'M3C 2020-21 LP GEDT FI+FC HYP2'!AA40)</f>
        <v>100</v>
      </c>
      <c r="Z34" s="161" t="str">
        <f>IF('M3C 2020-21 LP GEDT FI+FC HYP2'!AB40="","",'M3C 2020-21 LP GEDT FI+FC HYP2'!AB40)</f>
        <v>CT</v>
      </c>
      <c r="AA34" s="161" t="str">
        <f>IF('M3C 2020-21 LP GEDT FI+FC HYP2'!AC40="","",'M3C 2020-21 LP GEDT FI+FC HYP2'!AC40)</f>
        <v>oral</v>
      </c>
      <c r="AB34" s="161" t="str">
        <f>IF('M3C 2020-21 LP GEDT FI+FC HYP2'!AD40="","",'M3C 2020-21 LP GEDT FI+FC HYP2'!AD40)</f>
        <v>15 mn</v>
      </c>
      <c r="AC34" s="119">
        <f>IF('M3C 2020-21 LP GEDT FI+FC HYP2'!AE40="","",'M3C 2020-21 LP GEDT FI+FC HYP2'!AE40)</f>
        <v>100</v>
      </c>
      <c r="AD34" s="119" t="str">
        <f>IF('M3C 2020-21 LP GEDT FI+FC HYP2'!AF40="","",'M3C 2020-21 LP GEDT FI+FC HYP2'!AF40)</f>
        <v>CT</v>
      </c>
      <c r="AE34" s="119" t="str">
        <f>IF('M3C 2020-21 LP GEDT FI+FC HYP2'!AG40="","",'M3C 2020-21 LP GEDT FI+FC HYP2'!AG40)</f>
        <v>oral</v>
      </c>
      <c r="AF34" s="119" t="str">
        <f>IF('M3C 2020-21 LP GEDT FI+FC HYP2'!AH40="","",'M3C 2020-21 LP GEDT FI+FC HYP2'!AH40)</f>
        <v>15 mn</v>
      </c>
    </row>
    <row r="35" spans="1:219" ht="23.25" customHeight="1" x14ac:dyDescent="0.25">
      <c r="A35" s="169" t="str">
        <f>IF('M3C 2020-21 LP GEDT FI+FC HYP2'!A41="","",'M3C 2020-21 LP GEDT FI+FC HYP2'!A41)</f>
        <v>LLF1X6A</v>
      </c>
      <c r="B35" s="170" t="str">
        <f>IF('M3C 2020-21 LP GEDT FI+FC HYP2'!B41="","",'M3C 2020-21 LP GEDT FI+FC HYP2'!B41)</f>
        <v>EC 1 : Décrypter et expliquer les cartes topograhiques et hydrogéologiques</v>
      </c>
      <c r="C35" s="171" t="str">
        <f>IF('M3C 2020-21 LP GEDT FI+FC HYP2'!C41="","",'M3C 2020-21 LP GEDT FI+FC HYP2'!C41)</f>
        <v/>
      </c>
      <c r="D35" s="171" t="str">
        <f>IF('M3C 2020-21 LP GEDT FI+FC HYP2'!D41="","",'M3C 2020-21 LP GEDT FI+FC HYP2'!D41)</f>
        <v>EC</v>
      </c>
      <c r="E35" s="171"/>
      <c r="F35" s="171"/>
      <c r="G35" s="172"/>
      <c r="H35" s="274"/>
      <c r="I35" s="231" t="str">
        <f>IF('M3C 2020-21 LP GEDT FI+FC HYP2'!I41="","",'M3C 2020-21 LP GEDT FI+FC HYP2'!I41)</f>
        <v/>
      </c>
      <c r="J35" s="173"/>
      <c r="K35" s="173" t="str">
        <f>IF('M3C 2020-21 LP GEDT FI+FC HYP2'!K41="","",'M3C 2020-21 LP GEDT FI+FC HYP2'!K41)</f>
        <v/>
      </c>
      <c r="L35" s="173" t="str">
        <f>IF('M3C 2020-21 LP GEDT FI+FC HYP2'!L41="","",'M3C 2020-21 LP GEDT FI+FC HYP2'!L41)</f>
        <v/>
      </c>
      <c r="M35" s="173"/>
      <c r="N35" s="330" t="str">
        <f>IF('M3C 2020-21 LP GEDT FI+FC HYP2'!N41="","",'M3C 2020-21 LP GEDT FI+FC HYP2'!N41)</f>
        <v/>
      </c>
      <c r="O35" s="227"/>
      <c r="P35" s="228"/>
      <c r="Q35" s="217" t="str">
        <f>IF('M3C 2020-21 LP GEDT FI+FC HYP2'!Q41="","",'M3C 2020-21 LP GEDT FI+FC HYP2'!Q41)</f>
        <v/>
      </c>
      <c r="R35" s="174" t="str">
        <f>IF('M3C 2020-21 LP GEDT FI+FC HYP2'!R41="","",'M3C 2020-21 LP GEDT FI+FC HYP2'!R41)</f>
        <v/>
      </c>
      <c r="S35" s="174" t="str">
        <f>IF('M3C 2020-21 LP GEDT FI+FC HYP2'!S41="","",'M3C 2020-21 LP GEDT FI+FC HYP2'!S41)</f>
        <v/>
      </c>
      <c r="T35" s="174" t="str">
        <f>IF('M3C 2020-21 LP GEDT FI+FC HYP2'!T41="","",'M3C 2020-21 LP GEDT FI+FC HYP2'!T41)</f>
        <v/>
      </c>
      <c r="U35" s="174" t="str">
        <f>IF('M3C 2020-21 LP GEDT FI+FC HYP2'!U41="","",'M3C 2020-21 LP GEDT FI+FC HYP2'!U41)</f>
        <v/>
      </c>
      <c r="V35" s="174" t="str">
        <f>IF('M3C 2020-21 LP GEDT FI+FC HYP2'!V41="","",'M3C 2020-21 LP GEDT FI+FC HYP2'!V41)</f>
        <v/>
      </c>
      <c r="W35" s="174" t="str">
        <f>IF('M3C 2020-21 LP GEDT FI+FC HYP2'!W41="","",'M3C 2020-21 LP GEDT FI+FC HYP2'!W41)</f>
        <v/>
      </c>
      <c r="X35" s="174" t="str">
        <f>IF('M3C 2020-21 LP GEDT FI+FC HYP2'!X41="","",'M3C 2020-21 LP GEDT FI+FC HYP2'!X41)</f>
        <v/>
      </c>
      <c r="Y35" s="174" t="str">
        <f>IF('M3C 2020-21 LP GEDT FI+FC HYP2'!AA41="","",'M3C 2020-21 LP GEDT FI+FC HYP2'!AA41)</f>
        <v/>
      </c>
      <c r="Z35" s="174" t="str">
        <f>IF('M3C 2020-21 LP GEDT FI+FC HYP2'!AB41="","",'M3C 2020-21 LP GEDT FI+FC HYP2'!AB41)</f>
        <v/>
      </c>
      <c r="AA35" s="174" t="str">
        <f>IF('M3C 2020-21 LP GEDT FI+FC HYP2'!AC41="","",'M3C 2020-21 LP GEDT FI+FC HYP2'!AC41)</f>
        <v/>
      </c>
      <c r="AB35" s="174" t="str">
        <f>IF('M3C 2020-21 LP GEDT FI+FC HYP2'!AD41="","",'M3C 2020-21 LP GEDT FI+FC HYP2'!AD41)</f>
        <v/>
      </c>
      <c r="AC35" s="174" t="str">
        <f>IF('M3C 2020-21 LP GEDT FI+FC HYP2'!AE41="","",'M3C 2020-21 LP GEDT FI+FC HYP2'!AE41)</f>
        <v/>
      </c>
      <c r="AD35" s="174" t="str">
        <f>IF('M3C 2020-21 LP GEDT FI+FC HYP2'!AF41="","",'M3C 2020-21 LP GEDT FI+FC HYP2'!AF41)</f>
        <v/>
      </c>
      <c r="AE35" s="174" t="str">
        <f>IF('M3C 2020-21 LP GEDT FI+FC HYP2'!AG41="","",'M3C 2020-21 LP GEDT FI+FC HYP2'!AG41)</f>
        <v/>
      </c>
      <c r="AF35" s="174" t="str">
        <f>IF('M3C 2020-21 LP GEDT FI+FC HYP2'!AH41="","",'M3C 2020-21 LP GEDT FI+FC HYP2'!AH41)</f>
        <v/>
      </c>
    </row>
    <row r="36" spans="1:219" ht="23.25" customHeight="1" x14ac:dyDescent="0.25">
      <c r="A36" s="169" t="str">
        <f>IF('M3C 2020-21 LP GEDT FI+FC HYP2'!A42="","",'M3C 2020-21 LP GEDT FI+FC HYP2'!A42)</f>
        <v>LLF1X6B</v>
      </c>
      <c r="B36" s="170" t="str">
        <f>IF('M3C 2020-21 LP GEDT FI+FC HYP2'!B42="","",'M3C 2020-21 LP GEDT FI+FC HYP2'!B42)</f>
        <v>EC 2 : Expertise sur les mesures de terrain et les travaux de laboratoire</v>
      </c>
      <c r="C36" s="171" t="str">
        <f>IF('M3C 2020-21 LP GEDT FI+FC HYP2'!C42="","",'M3C 2020-21 LP GEDT FI+FC HYP2'!C42)</f>
        <v/>
      </c>
      <c r="D36" s="171" t="str">
        <f>IF('M3C 2020-21 LP GEDT FI+FC HYP2'!D42="","",'M3C 2020-21 LP GEDT FI+FC HYP2'!D42)</f>
        <v>EC</v>
      </c>
      <c r="E36" s="171"/>
      <c r="F36" s="171"/>
      <c r="G36" s="172"/>
      <c r="H36" s="274"/>
      <c r="I36" s="231" t="str">
        <f>IF('M3C 2020-21 LP GEDT FI+FC HYP2'!I42="","",'M3C 2020-21 LP GEDT FI+FC HYP2'!I42)</f>
        <v/>
      </c>
      <c r="J36" s="173"/>
      <c r="K36" s="173" t="str">
        <f>IF('M3C 2020-21 LP GEDT FI+FC HYP2'!K42="","",'M3C 2020-21 LP GEDT FI+FC HYP2'!K42)</f>
        <v/>
      </c>
      <c r="L36" s="173" t="str">
        <f>IF('M3C 2020-21 LP GEDT FI+FC HYP2'!L42="","",'M3C 2020-21 LP GEDT FI+FC HYP2'!L42)</f>
        <v/>
      </c>
      <c r="M36" s="173"/>
      <c r="N36" s="330" t="str">
        <f>IF('M3C 2020-21 LP GEDT FI+FC HYP2'!N42="","",'M3C 2020-21 LP GEDT FI+FC HYP2'!N42)</f>
        <v/>
      </c>
      <c r="O36" s="227"/>
      <c r="P36" s="228"/>
      <c r="Q36" s="217" t="str">
        <f>IF('M3C 2020-21 LP GEDT FI+FC HYP2'!Q42="","",'M3C 2020-21 LP GEDT FI+FC HYP2'!Q42)</f>
        <v/>
      </c>
      <c r="R36" s="174" t="str">
        <f>IF('M3C 2020-21 LP GEDT FI+FC HYP2'!R42="","",'M3C 2020-21 LP GEDT FI+FC HYP2'!R42)</f>
        <v/>
      </c>
      <c r="S36" s="174" t="str">
        <f>IF('M3C 2020-21 LP GEDT FI+FC HYP2'!S42="","",'M3C 2020-21 LP GEDT FI+FC HYP2'!S42)</f>
        <v/>
      </c>
      <c r="T36" s="174" t="str">
        <f>IF('M3C 2020-21 LP GEDT FI+FC HYP2'!T42="","",'M3C 2020-21 LP GEDT FI+FC HYP2'!T42)</f>
        <v/>
      </c>
      <c r="U36" s="174" t="str">
        <f>IF('M3C 2020-21 LP GEDT FI+FC HYP2'!U42="","",'M3C 2020-21 LP GEDT FI+FC HYP2'!U42)</f>
        <v/>
      </c>
      <c r="V36" s="174" t="str">
        <f>IF('M3C 2020-21 LP GEDT FI+FC HYP2'!V42="","",'M3C 2020-21 LP GEDT FI+FC HYP2'!V42)</f>
        <v/>
      </c>
      <c r="W36" s="174" t="str">
        <f>IF('M3C 2020-21 LP GEDT FI+FC HYP2'!W42="","",'M3C 2020-21 LP GEDT FI+FC HYP2'!W42)</f>
        <v/>
      </c>
      <c r="X36" s="174" t="str">
        <f>IF('M3C 2020-21 LP GEDT FI+FC HYP2'!X42="","",'M3C 2020-21 LP GEDT FI+FC HYP2'!X42)</f>
        <v/>
      </c>
      <c r="Y36" s="174" t="str">
        <f>IF('M3C 2020-21 LP GEDT FI+FC HYP2'!AA42="","",'M3C 2020-21 LP GEDT FI+FC HYP2'!AA42)</f>
        <v/>
      </c>
      <c r="Z36" s="174" t="str">
        <f>IF('M3C 2020-21 LP GEDT FI+FC HYP2'!AB42="","",'M3C 2020-21 LP GEDT FI+FC HYP2'!AB42)</f>
        <v/>
      </c>
      <c r="AA36" s="174" t="str">
        <f>IF('M3C 2020-21 LP GEDT FI+FC HYP2'!AC42="","",'M3C 2020-21 LP GEDT FI+FC HYP2'!AC42)</f>
        <v/>
      </c>
      <c r="AB36" s="174" t="str">
        <f>IF('M3C 2020-21 LP GEDT FI+FC HYP2'!AD42="","",'M3C 2020-21 LP GEDT FI+FC HYP2'!AD42)</f>
        <v/>
      </c>
      <c r="AC36" s="174" t="str">
        <f>IF('M3C 2020-21 LP GEDT FI+FC HYP2'!AE42="","",'M3C 2020-21 LP GEDT FI+FC HYP2'!AE42)</f>
        <v/>
      </c>
      <c r="AD36" s="174" t="str">
        <f>IF('M3C 2020-21 LP GEDT FI+FC HYP2'!AF42="","",'M3C 2020-21 LP GEDT FI+FC HYP2'!AF42)</f>
        <v/>
      </c>
      <c r="AE36" s="174" t="str">
        <f>IF('M3C 2020-21 LP GEDT FI+FC HYP2'!AG42="","",'M3C 2020-21 LP GEDT FI+FC HYP2'!AG42)</f>
        <v/>
      </c>
      <c r="AF36" s="174" t="str">
        <f>IF('M3C 2020-21 LP GEDT FI+FC HYP2'!AH42="","",'M3C 2020-21 LP GEDT FI+FC HYP2'!AH42)</f>
        <v/>
      </c>
    </row>
    <row r="37" spans="1:219" ht="23.25" customHeight="1" x14ac:dyDescent="0.25">
      <c r="A37" s="169" t="str">
        <f>IF('M3C 2020-21 LP GEDT FI+FC HYP2'!A43="","",'M3C 2020-21 LP GEDT FI+FC HYP2'!A43)</f>
        <v>LLF1X6C</v>
      </c>
      <c r="B37" s="170" t="str">
        <f>IF('M3C 2020-21 LP GEDT FI+FC HYP2'!B43="","",'M3C 2020-21 LP GEDT FI+FC HYP2'!B43)</f>
        <v>EC 3 : Lidar</v>
      </c>
      <c r="C37" s="171" t="str">
        <f>IF('M3C 2020-21 LP GEDT FI+FC HYP2'!C43="","",'M3C 2020-21 LP GEDT FI+FC HYP2'!C43)</f>
        <v/>
      </c>
      <c r="D37" s="171" t="str">
        <f>IF('M3C 2020-21 LP GEDT FI+FC HYP2'!D43="","",'M3C 2020-21 LP GEDT FI+FC HYP2'!D43)</f>
        <v>EC</v>
      </c>
      <c r="E37" s="171"/>
      <c r="F37" s="171"/>
      <c r="G37" s="172"/>
      <c r="H37" s="274"/>
      <c r="I37" s="231" t="str">
        <f>IF('M3C 2020-21 LP GEDT FI+FC HYP2'!I43="","",'M3C 2020-21 LP GEDT FI+FC HYP2'!I43)</f>
        <v/>
      </c>
      <c r="J37" s="173"/>
      <c r="K37" s="173" t="str">
        <f>IF('M3C 2020-21 LP GEDT FI+FC HYP2'!K43="","",'M3C 2020-21 LP GEDT FI+FC HYP2'!K43)</f>
        <v/>
      </c>
      <c r="L37" s="173" t="str">
        <f>IF('M3C 2020-21 LP GEDT FI+FC HYP2'!L43="","",'M3C 2020-21 LP GEDT FI+FC HYP2'!L43)</f>
        <v/>
      </c>
      <c r="M37" s="173"/>
      <c r="N37" s="330" t="str">
        <f>IF('M3C 2020-21 LP GEDT FI+FC HYP2'!N43="","",'M3C 2020-21 LP GEDT FI+FC HYP2'!N43)</f>
        <v/>
      </c>
      <c r="O37" s="227"/>
      <c r="P37" s="228"/>
      <c r="Q37" s="217" t="str">
        <f>IF('M3C 2020-21 LP GEDT FI+FC HYP2'!Q43="","",'M3C 2020-21 LP GEDT FI+FC HYP2'!Q43)</f>
        <v/>
      </c>
      <c r="R37" s="174" t="str">
        <f>IF('M3C 2020-21 LP GEDT FI+FC HYP2'!R43="","",'M3C 2020-21 LP GEDT FI+FC HYP2'!R43)</f>
        <v/>
      </c>
      <c r="S37" s="174" t="str">
        <f>IF('M3C 2020-21 LP GEDT FI+FC HYP2'!S43="","",'M3C 2020-21 LP GEDT FI+FC HYP2'!S43)</f>
        <v/>
      </c>
      <c r="T37" s="174" t="str">
        <f>IF('M3C 2020-21 LP GEDT FI+FC HYP2'!T43="","",'M3C 2020-21 LP GEDT FI+FC HYP2'!T43)</f>
        <v/>
      </c>
      <c r="U37" s="174" t="str">
        <f>IF('M3C 2020-21 LP GEDT FI+FC HYP2'!U43="","",'M3C 2020-21 LP GEDT FI+FC HYP2'!U43)</f>
        <v/>
      </c>
      <c r="V37" s="174" t="str">
        <f>IF('M3C 2020-21 LP GEDT FI+FC HYP2'!V43="","",'M3C 2020-21 LP GEDT FI+FC HYP2'!V43)</f>
        <v/>
      </c>
      <c r="W37" s="174" t="str">
        <f>IF('M3C 2020-21 LP GEDT FI+FC HYP2'!W43="","",'M3C 2020-21 LP GEDT FI+FC HYP2'!W43)</f>
        <v/>
      </c>
      <c r="X37" s="174" t="str">
        <f>IF('M3C 2020-21 LP GEDT FI+FC HYP2'!X43="","",'M3C 2020-21 LP GEDT FI+FC HYP2'!X43)</f>
        <v/>
      </c>
      <c r="Y37" s="174" t="str">
        <f>IF('M3C 2020-21 LP GEDT FI+FC HYP2'!AA43="","",'M3C 2020-21 LP GEDT FI+FC HYP2'!AA43)</f>
        <v/>
      </c>
      <c r="Z37" s="174" t="str">
        <f>IF('M3C 2020-21 LP GEDT FI+FC HYP2'!AB43="","",'M3C 2020-21 LP GEDT FI+FC HYP2'!AB43)</f>
        <v/>
      </c>
      <c r="AA37" s="174" t="str">
        <f>IF('M3C 2020-21 LP GEDT FI+FC HYP2'!AC43="","",'M3C 2020-21 LP GEDT FI+FC HYP2'!AC43)</f>
        <v/>
      </c>
      <c r="AB37" s="174" t="str">
        <f>IF('M3C 2020-21 LP GEDT FI+FC HYP2'!AD43="","",'M3C 2020-21 LP GEDT FI+FC HYP2'!AD43)</f>
        <v/>
      </c>
      <c r="AC37" s="174" t="str">
        <f>IF('M3C 2020-21 LP GEDT FI+FC HYP2'!AE43="","",'M3C 2020-21 LP GEDT FI+FC HYP2'!AE43)</f>
        <v/>
      </c>
      <c r="AD37" s="174" t="str">
        <f>IF('M3C 2020-21 LP GEDT FI+FC HYP2'!AF43="","",'M3C 2020-21 LP GEDT FI+FC HYP2'!AF43)</f>
        <v/>
      </c>
      <c r="AE37" s="174" t="str">
        <f>IF('M3C 2020-21 LP GEDT FI+FC HYP2'!AG43="","",'M3C 2020-21 LP GEDT FI+FC HYP2'!AG43)</f>
        <v/>
      </c>
      <c r="AF37" s="174" t="str">
        <f>IF('M3C 2020-21 LP GEDT FI+FC HYP2'!AH43="","",'M3C 2020-21 LP GEDT FI+FC HYP2'!AH43)</f>
        <v/>
      </c>
    </row>
    <row r="38" spans="1:219" ht="23.25" customHeight="1" x14ac:dyDescent="0.25">
      <c r="A38" s="175" t="str">
        <f>IF('M3C 2020-21 LP GEDT FI+FC HYP2'!A44="","",'M3C 2020-21 LP GEDT FI+FC HYP2'!A44)</f>
        <v>LLF1X6D</v>
      </c>
      <c r="B38" s="176" t="str">
        <f>IF('M3C 2020-21 LP GEDT FI+FC HYP2'!B44="","",'M3C 2020-21 LP GEDT FI+FC HYP2'!B44)</f>
        <v>EC 1 : Cartographie et enquête</v>
      </c>
      <c r="C38" s="180" t="str">
        <f>IF('M3C 2020-21 LP GEDT FI+FC HYP2'!C44="","",'M3C 2020-21 LP GEDT FI+FC HYP2'!C44)</f>
        <v/>
      </c>
      <c r="D38" s="177" t="str">
        <f>IF('M3C 2020-21 LP GEDT FI+FC HYP2'!D44="","",'M3C 2020-21 LP GEDT FI+FC HYP2'!D44)</f>
        <v>EC</v>
      </c>
      <c r="E38" s="180"/>
      <c r="F38" s="180"/>
      <c r="G38" s="168"/>
      <c r="H38" s="273"/>
      <c r="I38" s="242" t="str">
        <f>IF('M3C 2020-21 LP GEDT FI+FC HYP2'!I44="","",'M3C 2020-21 LP GEDT FI+FC HYP2'!I44)</f>
        <v/>
      </c>
      <c r="J38" s="166"/>
      <c r="K38" s="166">
        <f>IF('M3C 2020-21 LP GEDT FI+FC HYP2'!K44="","",'M3C 2020-21 LP GEDT FI+FC HYP2'!K44)</f>
        <v>15</v>
      </c>
      <c r="L38" s="166" t="str">
        <f>IF('M3C 2020-21 LP GEDT FI+FC HYP2'!L44="","",'M3C 2020-21 LP GEDT FI+FC HYP2'!L44)</f>
        <v/>
      </c>
      <c r="M38" s="166"/>
      <c r="N38" s="331" t="str">
        <f>IF('M3C 2020-21 LP GEDT FI+FC HYP2'!N44="","",'M3C 2020-21 LP GEDT FI+FC HYP2'!N44)</f>
        <v/>
      </c>
      <c r="O38" s="227"/>
      <c r="P38" s="228"/>
      <c r="Q38" s="214" t="str">
        <f>IF('M3C 2020-21 LP GEDT FI+FC HYP2'!Q44="","",'M3C 2020-21 LP GEDT FI+FC HYP2'!Q44)</f>
        <v/>
      </c>
      <c r="R38" s="161" t="str">
        <f>IF('M3C 2020-21 LP GEDT FI+FC HYP2'!R44="","",'M3C 2020-21 LP GEDT FI+FC HYP2'!R44)</f>
        <v/>
      </c>
      <c r="S38" s="162" t="str">
        <f>IF('M3C 2020-21 LP GEDT FI+FC HYP2'!S44="","",'M3C 2020-21 LP GEDT FI+FC HYP2'!S44)</f>
        <v/>
      </c>
      <c r="T38" s="161" t="str">
        <f>IF('M3C 2020-21 LP GEDT FI+FC HYP2'!T44="","",'M3C 2020-21 LP GEDT FI+FC HYP2'!T44)</f>
        <v/>
      </c>
      <c r="U38" s="119" t="str">
        <f>IF('M3C 2020-21 LP GEDT FI+FC HYP2'!U44="","",'M3C 2020-21 LP GEDT FI+FC HYP2'!U44)</f>
        <v/>
      </c>
      <c r="V38" s="119" t="str">
        <f>IF('M3C 2020-21 LP GEDT FI+FC HYP2'!V44="","",'M3C 2020-21 LP GEDT FI+FC HYP2'!V44)</f>
        <v/>
      </c>
      <c r="W38" s="119" t="str">
        <f>IF('M3C 2020-21 LP GEDT FI+FC HYP2'!W44="","",'M3C 2020-21 LP GEDT FI+FC HYP2'!W44)</f>
        <v/>
      </c>
      <c r="X38" s="119" t="str">
        <f>IF('M3C 2020-21 LP GEDT FI+FC HYP2'!X44="","",'M3C 2020-21 LP GEDT FI+FC HYP2'!X44)</f>
        <v/>
      </c>
      <c r="Y38" s="161" t="str">
        <f>IF('M3C 2020-21 LP GEDT FI+FC HYP2'!AA44="","",'M3C 2020-21 LP GEDT FI+FC HYP2'!AA44)</f>
        <v/>
      </c>
      <c r="Z38" s="161" t="str">
        <f>IF('M3C 2020-21 LP GEDT FI+FC HYP2'!AB44="","",'M3C 2020-21 LP GEDT FI+FC HYP2'!AB44)</f>
        <v/>
      </c>
      <c r="AA38" s="161" t="str">
        <f>IF('M3C 2020-21 LP GEDT FI+FC HYP2'!AC44="","",'M3C 2020-21 LP GEDT FI+FC HYP2'!AC44)</f>
        <v/>
      </c>
      <c r="AB38" s="161" t="str">
        <f>IF('M3C 2020-21 LP GEDT FI+FC HYP2'!AD44="","",'M3C 2020-21 LP GEDT FI+FC HYP2'!AD44)</f>
        <v/>
      </c>
      <c r="AC38" s="119" t="str">
        <f>IF('M3C 2020-21 LP GEDT FI+FC HYP2'!AE44="","",'M3C 2020-21 LP GEDT FI+FC HYP2'!AE44)</f>
        <v/>
      </c>
      <c r="AD38" s="119" t="str">
        <f>IF('M3C 2020-21 LP GEDT FI+FC HYP2'!AF44="","",'M3C 2020-21 LP GEDT FI+FC HYP2'!AF44)</f>
        <v/>
      </c>
      <c r="AE38" s="119" t="str">
        <f>IF('M3C 2020-21 LP GEDT FI+FC HYP2'!AG44="","",'M3C 2020-21 LP GEDT FI+FC HYP2'!AG44)</f>
        <v/>
      </c>
      <c r="AF38" s="119" t="str">
        <f>IF('M3C 2020-21 LP GEDT FI+FC HYP2'!AH44="","",'M3C 2020-21 LP GEDT FI+FC HYP2'!AH44)</f>
        <v/>
      </c>
    </row>
    <row r="39" spans="1:219" ht="23.25" customHeight="1" x14ac:dyDescent="0.25">
      <c r="A39" s="175" t="str">
        <f>IF('M3C 2020-21 LP GEDT FI+FC HYP2'!A45="","",'M3C 2020-21 LP GEDT FI+FC HYP2'!A45)</f>
        <v>LLF1X6E</v>
      </c>
      <c r="B39" s="176" t="str">
        <f>IF('M3C 2020-21 LP GEDT FI+FC HYP2'!B45="","",'M3C 2020-21 LP GEDT FI+FC HYP2'!B45)</f>
        <v>EC 2 : Mesures et traitements</v>
      </c>
      <c r="C39" s="180" t="str">
        <f>IF('M3C 2020-21 LP GEDT FI+FC HYP2'!C45="","",'M3C 2020-21 LP GEDT FI+FC HYP2'!C45)</f>
        <v/>
      </c>
      <c r="D39" s="177" t="str">
        <f>IF('M3C 2020-21 LP GEDT FI+FC HYP2'!D45="","",'M3C 2020-21 LP GEDT FI+FC HYP2'!D45)</f>
        <v>EC</v>
      </c>
      <c r="E39" s="180"/>
      <c r="F39" s="180"/>
      <c r="G39" s="168"/>
      <c r="H39" s="273"/>
      <c r="I39" s="242" t="str">
        <f>IF('M3C 2020-21 LP GEDT FI+FC HYP2'!I45="","",'M3C 2020-21 LP GEDT FI+FC HYP2'!I45)</f>
        <v/>
      </c>
      <c r="J39" s="166"/>
      <c r="K39" s="166">
        <f>IF('M3C 2020-21 LP GEDT FI+FC HYP2'!K45="","",'M3C 2020-21 LP GEDT FI+FC HYP2'!K45)</f>
        <v>27</v>
      </c>
      <c r="L39" s="166" t="str">
        <f>IF('M3C 2020-21 LP GEDT FI+FC HYP2'!L45="","",'M3C 2020-21 LP GEDT FI+FC HYP2'!L45)</f>
        <v/>
      </c>
      <c r="M39" s="166"/>
      <c r="N39" s="331" t="str">
        <f>IF('M3C 2020-21 LP GEDT FI+FC HYP2'!N45="","",'M3C 2020-21 LP GEDT FI+FC HYP2'!N45)</f>
        <v/>
      </c>
      <c r="O39" s="227"/>
      <c r="P39" s="228"/>
      <c r="Q39" s="214" t="str">
        <f>IF('M3C 2020-21 LP GEDT FI+FC HYP2'!Q45="","",'M3C 2020-21 LP GEDT FI+FC HYP2'!Q45)</f>
        <v/>
      </c>
      <c r="R39" s="161" t="str">
        <f>IF('M3C 2020-21 LP GEDT FI+FC HYP2'!R45="","",'M3C 2020-21 LP GEDT FI+FC HYP2'!R45)</f>
        <v/>
      </c>
      <c r="S39" s="162" t="str">
        <f>IF('M3C 2020-21 LP GEDT FI+FC HYP2'!S45="","",'M3C 2020-21 LP GEDT FI+FC HYP2'!S45)</f>
        <v/>
      </c>
      <c r="T39" s="161" t="str">
        <f>IF('M3C 2020-21 LP GEDT FI+FC HYP2'!T45="","",'M3C 2020-21 LP GEDT FI+FC HYP2'!T45)</f>
        <v/>
      </c>
      <c r="U39" s="119" t="str">
        <f>IF('M3C 2020-21 LP GEDT FI+FC HYP2'!U45="","",'M3C 2020-21 LP GEDT FI+FC HYP2'!U45)</f>
        <v/>
      </c>
      <c r="V39" s="119" t="str">
        <f>IF('M3C 2020-21 LP GEDT FI+FC HYP2'!V45="","",'M3C 2020-21 LP GEDT FI+FC HYP2'!V45)</f>
        <v/>
      </c>
      <c r="W39" s="119" t="str">
        <f>IF('M3C 2020-21 LP GEDT FI+FC HYP2'!W45="","",'M3C 2020-21 LP GEDT FI+FC HYP2'!W45)</f>
        <v/>
      </c>
      <c r="X39" s="119" t="str">
        <f>IF('M3C 2020-21 LP GEDT FI+FC HYP2'!X45="","",'M3C 2020-21 LP GEDT FI+FC HYP2'!X45)</f>
        <v/>
      </c>
      <c r="Y39" s="161" t="str">
        <f>IF('M3C 2020-21 LP GEDT FI+FC HYP2'!AA45="","",'M3C 2020-21 LP GEDT FI+FC HYP2'!AA45)</f>
        <v/>
      </c>
      <c r="Z39" s="161" t="str">
        <f>IF('M3C 2020-21 LP GEDT FI+FC HYP2'!AB45="","",'M3C 2020-21 LP GEDT FI+FC HYP2'!AB45)</f>
        <v/>
      </c>
      <c r="AA39" s="161" t="str">
        <f>IF('M3C 2020-21 LP GEDT FI+FC HYP2'!AC45="","",'M3C 2020-21 LP GEDT FI+FC HYP2'!AC45)</f>
        <v/>
      </c>
      <c r="AB39" s="161" t="str">
        <f>IF('M3C 2020-21 LP GEDT FI+FC HYP2'!AD45="","",'M3C 2020-21 LP GEDT FI+FC HYP2'!AD45)</f>
        <v/>
      </c>
      <c r="AC39" s="119" t="str">
        <f>IF('M3C 2020-21 LP GEDT FI+FC HYP2'!AE45="","",'M3C 2020-21 LP GEDT FI+FC HYP2'!AE45)</f>
        <v/>
      </c>
      <c r="AD39" s="119" t="str">
        <f>IF('M3C 2020-21 LP GEDT FI+FC HYP2'!AF45="","",'M3C 2020-21 LP GEDT FI+FC HYP2'!AF45)</f>
        <v/>
      </c>
      <c r="AE39" s="119" t="str">
        <f>IF('M3C 2020-21 LP GEDT FI+FC HYP2'!AG45="","",'M3C 2020-21 LP GEDT FI+FC HYP2'!AG45)</f>
        <v/>
      </c>
      <c r="AF39" s="119" t="str">
        <f>IF('M3C 2020-21 LP GEDT FI+FC HYP2'!AH45="","",'M3C 2020-21 LP GEDT FI+FC HYP2'!AH45)</f>
        <v/>
      </c>
    </row>
    <row r="40" spans="1:219" s="142" customFormat="1" ht="17.100000000000001" customHeight="1" x14ac:dyDescent="0.25">
      <c r="A40" s="137"/>
      <c r="B40" s="144"/>
      <c r="C40" s="144"/>
      <c r="D40" s="144"/>
      <c r="E40" s="144"/>
      <c r="F40" s="144"/>
      <c r="G40" s="151"/>
      <c r="H40" s="277"/>
      <c r="I40" s="225"/>
      <c r="J40" s="151"/>
      <c r="K40" s="151"/>
      <c r="L40" s="151"/>
      <c r="M40" s="151"/>
      <c r="N40" s="277"/>
      <c r="O40" s="343"/>
      <c r="P40" s="344"/>
      <c r="Q40" s="216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HH40" s="132"/>
      <c r="HI40" s="132"/>
      <c r="HJ40" s="132"/>
      <c r="HK40" s="132"/>
    </row>
    <row r="41" spans="1:219" ht="23.25" customHeight="1" x14ac:dyDescent="0.25">
      <c r="A41" s="169" t="s">
        <v>189</v>
      </c>
      <c r="B41" s="170" t="s">
        <v>190</v>
      </c>
      <c r="C41" s="171" t="s">
        <v>171</v>
      </c>
      <c r="D41" s="171"/>
      <c r="E41" s="171"/>
      <c r="F41" s="171"/>
      <c r="G41" s="172">
        <f>+G43+G49+G55+G60</f>
        <v>30</v>
      </c>
      <c r="H41" s="274">
        <f>+H43+H49+H55+H60</f>
        <v>30</v>
      </c>
      <c r="I41" s="231"/>
      <c r="J41" s="173"/>
      <c r="K41" s="173"/>
      <c r="L41" s="173"/>
      <c r="M41" s="173"/>
      <c r="N41" s="330"/>
      <c r="O41" s="227"/>
      <c r="P41" s="228"/>
      <c r="Q41" s="217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</row>
    <row r="42" spans="1:219" ht="23.25" customHeight="1" x14ac:dyDescent="0.25">
      <c r="A42" s="169" t="s">
        <v>175</v>
      </c>
      <c r="B42" s="170" t="s">
        <v>156</v>
      </c>
      <c r="C42" s="171"/>
      <c r="D42" s="171"/>
      <c r="E42" s="171"/>
      <c r="F42" s="171"/>
      <c r="G42" s="172">
        <f>+G43+G49+G55</f>
        <v>15</v>
      </c>
      <c r="H42" s="274">
        <f>+H43+H49+H55</f>
        <v>15</v>
      </c>
      <c r="I42" s="231"/>
      <c r="J42" s="173"/>
      <c r="K42" s="173"/>
      <c r="L42" s="173"/>
      <c r="M42" s="173"/>
      <c r="N42" s="330"/>
      <c r="O42" s="227"/>
      <c r="P42" s="228"/>
      <c r="Q42" s="217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</row>
    <row r="43" spans="1:219" ht="23.25" customHeight="1" x14ac:dyDescent="0.25">
      <c r="A43" s="165" t="str">
        <f>IF('M3C 2020-21 LP GEDT FI+FC HYP2'!A49="","",'M3C 2020-21 LP GEDT FI+FC HYP2'!A49)</f>
        <v>LLF1X80</v>
      </c>
      <c r="B43" s="183" t="str">
        <f>IF('M3C 2020-21 LP GEDT FI+FC HYP2'!B49="","",'M3C 2020-21 LP GEDT FI+FC HYP2'!B49)</f>
        <v>Gestion des territoires de l'eau</v>
      </c>
      <c r="C43" s="165" t="str">
        <f>IF('M3C 2020-21 LP GEDT FI+FC HYP2'!C49="","",'M3C 2020-21 LP GEDT FI+FC HYP2'!C49)</f>
        <v>LLF2X10</v>
      </c>
      <c r="D43" s="124" t="str">
        <f>IF('M3C 2020-21 LP GEDT FI+FC HYP2'!D49="","",'M3C 2020-21 LP GEDT FI+FC HYP2'!D49)</f>
        <v>UE</v>
      </c>
      <c r="E43" s="154"/>
      <c r="F43" s="154"/>
      <c r="G43" s="146" t="s">
        <v>64</v>
      </c>
      <c r="H43" s="278" t="s">
        <v>64</v>
      </c>
      <c r="I43" s="242">
        <f>IF('M3C 2020-21 LP GEDT FI+FC HYP2'!I49="","",'M3C 2020-21 LP GEDT FI+FC HYP2'!I49)</f>
        <v>13</v>
      </c>
      <c r="J43" s="166"/>
      <c r="K43" s="166">
        <f>IF('M3C 2020-21 LP GEDT FI+FC HYP2'!K49="","",'M3C 2020-21 LP GEDT FI+FC HYP2'!K49)</f>
        <v>34</v>
      </c>
      <c r="L43" s="166" t="str">
        <f>IF('M3C 2020-21 LP GEDT FI+FC HYP2'!L49="","",'M3C 2020-21 LP GEDT FI+FC HYP2'!L49)</f>
        <v/>
      </c>
      <c r="M43" s="166"/>
      <c r="N43" s="331" t="str">
        <f>IF('M3C 2020-21 LP GEDT FI+FC HYP2'!N49="","",'M3C 2020-21 LP GEDT FI+FC HYP2'!N49)</f>
        <v/>
      </c>
      <c r="O43" s="229" t="str">
        <f>+'M3C 2020-21 LP GEDT FI+FC HYP2'!O49</f>
        <v xml:space="preserve">CC / mail ou celene </v>
      </c>
      <c r="P43" s="230" t="str">
        <f>+'M3C 2020-21 LP GEDT FI+FC HYP2'!P49</f>
        <v xml:space="preserve">CC / mail ou celene </v>
      </c>
      <c r="Q43" s="214">
        <f>IF('M3C 2020-21 LP GEDT FI+FC HYP2'!Q49="","",'M3C 2020-21 LP GEDT FI+FC HYP2'!Q49)</f>
        <v>100</v>
      </c>
      <c r="R43" s="161" t="str">
        <f>IF('M3C 2020-21 LP GEDT FI+FC HYP2'!R49="","",'M3C 2020-21 LP GEDT FI+FC HYP2'!R49)</f>
        <v>CC</v>
      </c>
      <c r="S43" s="161" t="str">
        <f>IF('M3C 2020-21 LP GEDT FI+FC HYP2'!S49="","",'M3C 2020-21 LP GEDT FI+FC HYP2'!S49)</f>
        <v>dossier</v>
      </c>
      <c r="T43" s="161" t="str">
        <f>IF('M3C 2020-21 LP GEDT FI+FC HYP2'!T49="","",'M3C 2020-21 LP GEDT FI+FC HYP2'!T49)</f>
        <v/>
      </c>
      <c r="U43" s="119">
        <f>IF('M3C 2020-21 LP GEDT FI+FC HYP2'!U49="","",'M3C 2020-21 LP GEDT FI+FC HYP2'!U49)</f>
        <v>100</v>
      </c>
      <c r="V43" s="119" t="str">
        <f>IF('M3C 2020-21 LP GEDT FI+FC HYP2'!V49="","",'M3C 2020-21 LP GEDT FI+FC HYP2'!V49)</f>
        <v>CT</v>
      </c>
      <c r="W43" s="119" t="str">
        <f>IF('M3C 2020-21 LP GEDT FI+FC HYP2'!W49="","",'M3C 2020-21 LP GEDT FI+FC HYP2'!W49)</f>
        <v>écrit</v>
      </c>
      <c r="X43" s="119" t="str">
        <f>IF('M3C 2020-21 LP GEDT FI+FC HYP2'!X49="","",'M3C 2020-21 LP GEDT FI+FC HYP2'!X49)</f>
        <v>1h30</v>
      </c>
      <c r="Y43" s="161">
        <f>IF('M3C 2020-21 LP GEDT FI+FC HYP2'!AA49="","",'M3C 2020-21 LP GEDT FI+FC HYP2'!AA49)</f>
        <v>100</v>
      </c>
      <c r="Z43" s="161" t="str">
        <f>IF('M3C 2020-21 LP GEDT FI+FC HYP2'!AB49="","",'M3C 2020-21 LP GEDT FI+FC HYP2'!AB49)</f>
        <v>CT</v>
      </c>
      <c r="AA43" s="161" t="str">
        <f>IF('M3C 2020-21 LP GEDT FI+FC HYP2'!AC49="","",'M3C 2020-21 LP GEDT FI+FC HYP2'!AC49)</f>
        <v>écrit</v>
      </c>
      <c r="AB43" s="161" t="str">
        <f>IF('M3C 2020-21 LP GEDT FI+FC HYP2'!AD49="","",'M3C 2020-21 LP GEDT FI+FC HYP2'!AD49)</f>
        <v>1h30</v>
      </c>
      <c r="AC43" s="119">
        <f>IF('M3C 2020-21 LP GEDT FI+FC HYP2'!AE49="","",'M3C 2020-21 LP GEDT FI+FC HYP2'!AE49)</f>
        <v>100</v>
      </c>
      <c r="AD43" s="119" t="str">
        <f>IF('M3C 2020-21 LP GEDT FI+FC HYP2'!AF49="","",'M3C 2020-21 LP GEDT FI+FC HYP2'!AF49)</f>
        <v>CT</v>
      </c>
      <c r="AE43" s="119" t="str">
        <f>IF('M3C 2020-21 LP GEDT FI+FC HYP2'!AG49="","",'M3C 2020-21 LP GEDT FI+FC HYP2'!AG49)</f>
        <v>écrit</v>
      </c>
      <c r="AF43" s="119" t="str">
        <f>IF('M3C 2020-21 LP GEDT FI+FC HYP2'!AH49="","",'M3C 2020-21 LP GEDT FI+FC HYP2'!AH49)</f>
        <v>1h30</v>
      </c>
    </row>
    <row r="44" spans="1:219" ht="23.25" customHeight="1" x14ac:dyDescent="0.25">
      <c r="A44" s="175" t="str">
        <f>IF('M3C 2020-21 LP GEDT FI+FC HYP2'!A50="","",'M3C 2020-21 LP GEDT FI+FC HYP2'!A50)</f>
        <v>LLF1X8A</v>
      </c>
      <c r="B44" s="127" t="str">
        <f>IF('M3C 2020-21 LP GEDT FI+FC HYP2'!B50="","",'M3C 2020-21 LP GEDT FI+FC HYP2'!B50)</f>
        <v>EC 1 : Outils de gestion hydrologique</v>
      </c>
      <c r="C44" s="175" t="str">
        <f>IF('M3C 2020-21 LP GEDT FI+FC HYP2'!C50="","",'M3C 2020-21 LP GEDT FI+FC HYP2'!C50)</f>
        <v>LLF2X1A</v>
      </c>
      <c r="D44" s="148" t="str">
        <f>IF('M3C 2020-21 LP GEDT FI+FC HYP2'!D50="","",'M3C 2020-21 LP GEDT FI+FC HYP2'!D50)</f>
        <v>EC</v>
      </c>
      <c r="E44" s="139"/>
      <c r="F44" s="139"/>
      <c r="G44" s="130" t="s">
        <v>64</v>
      </c>
      <c r="H44" s="275" t="s">
        <v>64</v>
      </c>
      <c r="I44" s="242">
        <f>IF('M3C 2020-21 LP GEDT FI+FC HYP2'!I50="","",'M3C 2020-21 LP GEDT FI+FC HYP2'!I50)</f>
        <v>7</v>
      </c>
      <c r="J44" s="166"/>
      <c r="K44" s="166">
        <f>IF('M3C 2020-21 LP GEDT FI+FC HYP2'!K50="","",'M3C 2020-21 LP GEDT FI+FC HYP2'!K50)</f>
        <v>23</v>
      </c>
      <c r="L44" s="166" t="str">
        <f>IF('M3C 2020-21 LP GEDT FI+FC HYP2'!L50="","",'M3C 2020-21 LP GEDT FI+FC HYP2'!L50)</f>
        <v/>
      </c>
      <c r="M44" s="166"/>
      <c r="N44" s="331" t="str">
        <f>IF('M3C 2020-21 LP GEDT FI+FC HYP2'!N50="","",'M3C 2020-21 LP GEDT FI+FC HYP2'!N50)</f>
        <v/>
      </c>
      <c r="O44" s="227"/>
      <c r="P44" s="228"/>
      <c r="Q44" s="214" t="str">
        <f>IF('M3C 2020-21 LP GEDT FI+FC HYP2'!Q50="","",'M3C 2020-21 LP GEDT FI+FC HYP2'!Q50)</f>
        <v/>
      </c>
      <c r="R44" s="161" t="str">
        <f>IF('M3C 2020-21 LP GEDT FI+FC HYP2'!R50="","",'M3C 2020-21 LP GEDT FI+FC HYP2'!R50)</f>
        <v/>
      </c>
      <c r="S44" s="161" t="str">
        <f>IF('M3C 2020-21 LP GEDT FI+FC HYP2'!S50="","",'M3C 2020-21 LP GEDT FI+FC HYP2'!S50)</f>
        <v/>
      </c>
      <c r="T44" s="161" t="str">
        <f>IF('M3C 2020-21 LP GEDT FI+FC HYP2'!T50="","",'M3C 2020-21 LP GEDT FI+FC HYP2'!T50)</f>
        <v/>
      </c>
      <c r="U44" s="119" t="str">
        <f>IF('M3C 2020-21 LP GEDT FI+FC HYP2'!U50="","",'M3C 2020-21 LP GEDT FI+FC HYP2'!U50)</f>
        <v/>
      </c>
      <c r="V44" s="119" t="str">
        <f>IF('M3C 2020-21 LP GEDT FI+FC HYP2'!V50="","",'M3C 2020-21 LP GEDT FI+FC HYP2'!V50)</f>
        <v/>
      </c>
      <c r="W44" s="119" t="str">
        <f>IF('M3C 2020-21 LP GEDT FI+FC HYP2'!W50="","",'M3C 2020-21 LP GEDT FI+FC HYP2'!W50)</f>
        <v/>
      </c>
      <c r="X44" s="119" t="str">
        <f>IF('M3C 2020-21 LP GEDT FI+FC HYP2'!X50="","",'M3C 2020-21 LP GEDT FI+FC HYP2'!X50)</f>
        <v/>
      </c>
      <c r="Y44" s="161" t="str">
        <f>IF('M3C 2020-21 LP GEDT FI+FC HYP2'!AA50="","",'M3C 2020-21 LP GEDT FI+FC HYP2'!AA50)</f>
        <v/>
      </c>
      <c r="Z44" s="161" t="str">
        <f>IF('M3C 2020-21 LP GEDT FI+FC HYP2'!AB50="","",'M3C 2020-21 LP GEDT FI+FC HYP2'!AB50)</f>
        <v/>
      </c>
      <c r="AA44" s="161" t="str">
        <f>IF('M3C 2020-21 LP GEDT FI+FC HYP2'!AC50="","",'M3C 2020-21 LP GEDT FI+FC HYP2'!AC50)</f>
        <v/>
      </c>
      <c r="AB44" s="161" t="str">
        <f>IF('M3C 2020-21 LP GEDT FI+FC HYP2'!AD50="","",'M3C 2020-21 LP GEDT FI+FC HYP2'!AD50)</f>
        <v/>
      </c>
      <c r="AC44" s="119" t="str">
        <f>IF('M3C 2020-21 LP GEDT FI+FC HYP2'!AE50="","",'M3C 2020-21 LP GEDT FI+FC HYP2'!AE50)</f>
        <v/>
      </c>
      <c r="AD44" s="119" t="str">
        <f>IF('M3C 2020-21 LP GEDT FI+FC HYP2'!AF50="","",'M3C 2020-21 LP GEDT FI+FC HYP2'!AF50)</f>
        <v/>
      </c>
      <c r="AE44" s="119" t="str">
        <f>IF('M3C 2020-21 LP GEDT FI+FC HYP2'!AG50="","",'M3C 2020-21 LP GEDT FI+FC HYP2'!AG50)</f>
        <v/>
      </c>
      <c r="AF44" s="119" t="str">
        <f>IF('M3C 2020-21 LP GEDT FI+FC HYP2'!AH50="","",'M3C 2020-21 LP GEDT FI+FC HYP2'!AH50)</f>
        <v/>
      </c>
    </row>
    <row r="45" spans="1:219" ht="23.25" customHeight="1" x14ac:dyDescent="0.25">
      <c r="A45" s="175" t="str">
        <f>IF('M3C 2020-21 LP GEDT FI+FC HYP2'!A51="","",'M3C 2020-21 LP GEDT FI+FC HYP2'!A51)</f>
        <v>LLF1X8B</v>
      </c>
      <c r="B45" s="182" t="str">
        <f>IF('M3C 2020-21 LP GEDT FI+FC HYP2'!B51="","",'M3C 2020-21 LP GEDT FI+FC HYP2'!B51)</f>
        <v>EC 2 : Biologie aquatique</v>
      </c>
      <c r="C45" s="150" t="str">
        <f>IF('M3C 2020-21 LP GEDT FI+FC HYP2'!C51="","",'M3C 2020-21 LP GEDT FI+FC HYP2'!C51)</f>
        <v/>
      </c>
      <c r="D45" s="148" t="str">
        <f>IF('M3C 2020-21 LP GEDT FI+FC HYP2'!D51="","",'M3C 2020-21 LP GEDT FI+FC HYP2'!D51)</f>
        <v>EC</v>
      </c>
      <c r="E45" s="150"/>
      <c r="F45" s="150"/>
      <c r="G45" s="130" t="s">
        <v>64</v>
      </c>
      <c r="H45" s="275" t="s">
        <v>64</v>
      </c>
      <c r="I45" s="242">
        <f>IF('M3C 2020-21 LP GEDT FI+FC HYP2'!I51="","",'M3C 2020-21 LP GEDT FI+FC HYP2'!I51)</f>
        <v>6</v>
      </c>
      <c r="J45" s="166"/>
      <c r="K45" s="166">
        <f>IF('M3C 2020-21 LP GEDT FI+FC HYP2'!K51="","",'M3C 2020-21 LP GEDT FI+FC HYP2'!K51)</f>
        <v>11</v>
      </c>
      <c r="L45" s="166" t="str">
        <f>IF('M3C 2020-21 LP GEDT FI+FC HYP2'!L51="","",'M3C 2020-21 LP GEDT FI+FC HYP2'!L51)</f>
        <v/>
      </c>
      <c r="M45" s="166"/>
      <c r="N45" s="331" t="str">
        <f>IF('M3C 2020-21 LP GEDT FI+FC HYP2'!N51="","",'M3C 2020-21 LP GEDT FI+FC HYP2'!N51)</f>
        <v/>
      </c>
      <c r="O45" s="227"/>
      <c r="P45" s="228"/>
      <c r="Q45" s="214" t="str">
        <f>IF('M3C 2020-21 LP GEDT FI+FC HYP2'!Q51="","",'M3C 2020-21 LP GEDT FI+FC HYP2'!Q51)</f>
        <v/>
      </c>
      <c r="R45" s="161" t="str">
        <f>IF('M3C 2020-21 LP GEDT FI+FC HYP2'!R51="","",'M3C 2020-21 LP GEDT FI+FC HYP2'!R51)</f>
        <v/>
      </c>
      <c r="S45" s="161" t="str">
        <f>IF('M3C 2020-21 LP GEDT FI+FC HYP2'!S51="","",'M3C 2020-21 LP GEDT FI+FC HYP2'!S51)</f>
        <v/>
      </c>
      <c r="T45" s="161" t="str">
        <f>IF('M3C 2020-21 LP GEDT FI+FC HYP2'!T51="","",'M3C 2020-21 LP GEDT FI+FC HYP2'!T51)</f>
        <v/>
      </c>
      <c r="U45" s="119" t="str">
        <f>IF('M3C 2020-21 LP GEDT FI+FC HYP2'!U51="","",'M3C 2020-21 LP GEDT FI+FC HYP2'!U51)</f>
        <v/>
      </c>
      <c r="V45" s="119" t="str">
        <f>IF('M3C 2020-21 LP GEDT FI+FC HYP2'!V51="","",'M3C 2020-21 LP GEDT FI+FC HYP2'!V51)</f>
        <v/>
      </c>
      <c r="W45" s="119" t="str">
        <f>IF('M3C 2020-21 LP GEDT FI+FC HYP2'!W51="","",'M3C 2020-21 LP GEDT FI+FC HYP2'!W51)</f>
        <v/>
      </c>
      <c r="X45" s="119" t="str">
        <f>IF('M3C 2020-21 LP GEDT FI+FC HYP2'!X51="","",'M3C 2020-21 LP GEDT FI+FC HYP2'!X51)</f>
        <v/>
      </c>
      <c r="Y45" s="161" t="str">
        <f>IF('M3C 2020-21 LP GEDT FI+FC HYP2'!AA51="","",'M3C 2020-21 LP GEDT FI+FC HYP2'!AA51)</f>
        <v/>
      </c>
      <c r="Z45" s="161" t="str">
        <f>IF('M3C 2020-21 LP GEDT FI+FC HYP2'!AB51="","",'M3C 2020-21 LP GEDT FI+FC HYP2'!AB51)</f>
        <v/>
      </c>
      <c r="AA45" s="161" t="str">
        <f>IF('M3C 2020-21 LP GEDT FI+FC HYP2'!AC51="","",'M3C 2020-21 LP GEDT FI+FC HYP2'!AC51)</f>
        <v/>
      </c>
      <c r="AB45" s="161" t="str">
        <f>IF('M3C 2020-21 LP GEDT FI+FC HYP2'!AD51="","",'M3C 2020-21 LP GEDT FI+FC HYP2'!AD51)</f>
        <v/>
      </c>
      <c r="AC45" s="119" t="str">
        <f>IF('M3C 2020-21 LP GEDT FI+FC HYP2'!AE51="","",'M3C 2020-21 LP GEDT FI+FC HYP2'!AE51)</f>
        <v/>
      </c>
      <c r="AD45" s="119" t="str">
        <f>IF('M3C 2020-21 LP GEDT FI+FC HYP2'!AF51="","",'M3C 2020-21 LP GEDT FI+FC HYP2'!AF51)</f>
        <v/>
      </c>
      <c r="AE45" s="119" t="str">
        <f>IF('M3C 2020-21 LP GEDT FI+FC HYP2'!AG51="","",'M3C 2020-21 LP GEDT FI+FC HYP2'!AG51)</f>
        <v/>
      </c>
      <c r="AF45" s="119" t="str">
        <f>IF('M3C 2020-21 LP GEDT FI+FC HYP2'!AH51="","",'M3C 2020-21 LP GEDT FI+FC HYP2'!AH51)</f>
        <v/>
      </c>
    </row>
    <row r="46" spans="1:219" ht="23.25" customHeight="1" x14ac:dyDescent="0.25">
      <c r="A46" s="169" t="str">
        <f>IF('M3C 2020-21 LP GEDT FI+FC HYP2'!A52="","",'M3C 2020-21 LP GEDT FI+FC HYP2'!A52)</f>
        <v>LLF2X1B</v>
      </c>
      <c r="B46" s="170" t="str">
        <f>IF('M3C 2020-21 LP GEDT FI+FC HYP2'!B52="","",'M3C 2020-21 LP GEDT FI+FC HYP2'!B52)</f>
        <v>EC 2 : Gestion des risques naturels et industriels</v>
      </c>
      <c r="C46" s="171" t="str">
        <f>IF('M3C 2020-21 LP GEDT FI+FC HYP2'!C52="","",'M3C 2020-21 LP GEDT FI+FC HYP2'!C52)</f>
        <v/>
      </c>
      <c r="D46" s="171" t="str">
        <f>IF('M3C 2020-21 LP GEDT FI+FC HYP2'!D52="","",'M3C 2020-21 LP GEDT FI+FC HYP2'!D52)</f>
        <v>EC</v>
      </c>
      <c r="E46" s="171"/>
      <c r="F46" s="171"/>
      <c r="G46" s="172" t="s">
        <v>64</v>
      </c>
      <c r="H46" s="274" t="s">
        <v>64</v>
      </c>
      <c r="I46" s="231" t="str">
        <f>IF('M3C 2020-21 LP GEDT FI+FC HYP2'!I52="","",'M3C 2020-21 LP GEDT FI+FC HYP2'!I52)</f>
        <v/>
      </c>
      <c r="J46" s="173"/>
      <c r="K46" s="173" t="str">
        <f>IF('M3C 2020-21 LP GEDT FI+FC HYP2'!K52="","",'M3C 2020-21 LP GEDT FI+FC HYP2'!K52)</f>
        <v/>
      </c>
      <c r="L46" s="173" t="str">
        <f>IF('M3C 2020-21 LP GEDT FI+FC HYP2'!L52="","",'M3C 2020-21 LP GEDT FI+FC HYP2'!L52)</f>
        <v/>
      </c>
      <c r="M46" s="173"/>
      <c r="N46" s="330" t="str">
        <f>IF('M3C 2020-21 LP GEDT FI+FC HYP2'!N52="","",'M3C 2020-21 LP GEDT FI+FC HYP2'!N52)</f>
        <v/>
      </c>
      <c r="O46" s="227"/>
      <c r="P46" s="228"/>
      <c r="Q46" s="217" t="str">
        <f>IF('M3C 2020-21 LP GEDT FI+FC HYP2'!Q52="","",'M3C 2020-21 LP GEDT FI+FC HYP2'!Q52)</f>
        <v/>
      </c>
      <c r="R46" s="174" t="str">
        <f>IF('M3C 2020-21 LP GEDT FI+FC HYP2'!R52="","",'M3C 2020-21 LP GEDT FI+FC HYP2'!R52)</f>
        <v/>
      </c>
      <c r="S46" s="174" t="str">
        <f>IF('M3C 2020-21 LP GEDT FI+FC HYP2'!S52="","",'M3C 2020-21 LP GEDT FI+FC HYP2'!S52)</f>
        <v/>
      </c>
      <c r="T46" s="174" t="str">
        <f>IF('M3C 2020-21 LP GEDT FI+FC HYP2'!T52="","",'M3C 2020-21 LP GEDT FI+FC HYP2'!T52)</f>
        <v/>
      </c>
      <c r="U46" s="174" t="str">
        <f>IF('M3C 2020-21 LP GEDT FI+FC HYP2'!U52="","",'M3C 2020-21 LP GEDT FI+FC HYP2'!U52)</f>
        <v/>
      </c>
      <c r="V46" s="174" t="str">
        <f>IF('M3C 2020-21 LP GEDT FI+FC HYP2'!V52="","",'M3C 2020-21 LP GEDT FI+FC HYP2'!V52)</f>
        <v/>
      </c>
      <c r="W46" s="174" t="str">
        <f>IF('M3C 2020-21 LP GEDT FI+FC HYP2'!W52="","",'M3C 2020-21 LP GEDT FI+FC HYP2'!W52)</f>
        <v/>
      </c>
      <c r="X46" s="174" t="str">
        <f>IF('M3C 2020-21 LP GEDT FI+FC HYP2'!X52="","",'M3C 2020-21 LP GEDT FI+FC HYP2'!X52)</f>
        <v/>
      </c>
      <c r="Y46" s="174" t="str">
        <f>IF('M3C 2020-21 LP GEDT FI+FC HYP2'!AA52="","",'M3C 2020-21 LP GEDT FI+FC HYP2'!AA52)</f>
        <v/>
      </c>
      <c r="Z46" s="174" t="str">
        <f>IF('M3C 2020-21 LP GEDT FI+FC HYP2'!AB52="","",'M3C 2020-21 LP GEDT FI+FC HYP2'!AB52)</f>
        <v/>
      </c>
      <c r="AA46" s="174" t="str">
        <f>IF('M3C 2020-21 LP GEDT FI+FC HYP2'!AC52="","",'M3C 2020-21 LP GEDT FI+FC HYP2'!AC52)</f>
        <v/>
      </c>
      <c r="AB46" s="174" t="str">
        <f>IF('M3C 2020-21 LP GEDT FI+FC HYP2'!AD52="","",'M3C 2020-21 LP GEDT FI+FC HYP2'!AD52)</f>
        <v/>
      </c>
      <c r="AC46" s="174" t="str">
        <f>IF('M3C 2020-21 LP GEDT FI+FC HYP2'!AE52="","",'M3C 2020-21 LP GEDT FI+FC HYP2'!AE52)</f>
        <v/>
      </c>
      <c r="AD46" s="174" t="str">
        <f>IF('M3C 2020-21 LP GEDT FI+FC HYP2'!AF52="","",'M3C 2020-21 LP GEDT FI+FC HYP2'!AF52)</f>
        <v/>
      </c>
      <c r="AE46" s="174" t="str">
        <f>IF('M3C 2020-21 LP GEDT FI+FC HYP2'!AG52="","",'M3C 2020-21 LP GEDT FI+FC HYP2'!AG52)</f>
        <v/>
      </c>
      <c r="AF46" s="174" t="str">
        <f>IF('M3C 2020-21 LP GEDT FI+FC HYP2'!AH52="","",'M3C 2020-21 LP GEDT FI+FC HYP2'!AH52)</f>
        <v/>
      </c>
    </row>
    <row r="47" spans="1:219" ht="23.25" customHeight="1" x14ac:dyDescent="0.25">
      <c r="A47" s="169" t="str">
        <f>IF('M3C 2020-21 LP GEDT FI+FC HYP2'!A53="","",'M3C 2020-21 LP GEDT FI+FC HYP2'!A53)</f>
        <v>LLF2X1C</v>
      </c>
      <c r="B47" s="170" t="str">
        <f>IF('M3C 2020-21 LP GEDT FI+FC HYP2'!B53="","",'M3C 2020-21 LP GEDT FI+FC HYP2'!B53)</f>
        <v>EC 3 : Mesures agro-environnementales</v>
      </c>
      <c r="C47" s="171" t="str">
        <f>IF('M3C 2020-21 LP GEDT FI+FC HYP2'!C53="","",'M3C 2020-21 LP GEDT FI+FC HYP2'!C53)</f>
        <v/>
      </c>
      <c r="D47" s="171" t="str">
        <f>IF('M3C 2020-21 LP GEDT FI+FC HYP2'!D53="","",'M3C 2020-21 LP GEDT FI+FC HYP2'!D53)</f>
        <v>EC</v>
      </c>
      <c r="E47" s="171"/>
      <c r="F47" s="171"/>
      <c r="G47" s="172" t="s">
        <v>64</v>
      </c>
      <c r="H47" s="274" t="s">
        <v>64</v>
      </c>
      <c r="I47" s="231" t="str">
        <f>IF('M3C 2020-21 LP GEDT FI+FC HYP2'!I53="","",'M3C 2020-21 LP GEDT FI+FC HYP2'!I53)</f>
        <v/>
      </c>
      <c r="J47" s="173"/>
      <c r="K47" s="173" t="str">
        <f>IF('M3C 2020-21 LP GEDT FI+FC HYP2'!K53="","",'M3C 2020-21 LP GEDT FI+FC HYP2'!K53)</f>
        <v/>
      </c>
      <c r="L47" s="173" t="str">
        <f>IF('M3C 2020-21 LP GEDT FI+FC HYP2'!L53="","",'M3C 2020-21 LP GEDT FI+FC HYP2'!L53)</f>
        <v/>
      </c>
      <c r="M47" s="173"/>
      <c r="N47" s="330" t="str">
        <f>IF('M3C 2020-21 LP GEDT FI+FC HYP2'!N53="","",'M3C 2020-21 LP GEDT FI+FC HYP2'!N53)</f>
        <v/>
      </c>
      <c r="O47" s="227"/>
      <c r="P47" s="228"/>
      <c r="Q47" s="217" t="str">
        <f>IF('M3C 2020-21 LP GEDT FI+FC HYP2'!Q53="","",'M3C 2020-21 LP GEDT FI+FC HYP2'!Q53)</f>
        <v/>
      </c>
      <c r="R47" s="174" t="str">
        <f>IF('M3C 2020-21 LP GEDT FI+FC HYP2'!R53="","",'M3C 2020-21 LP GEDT FI+FC HYP2'!R53)</f>
        <v/>
      </c>
      <c r="S47" s="174" t="str">
        <f>IF('M3C 2020-21 LP GEDT FI+FC HYP2'!S53="","",'M3C 2020-21 LP GEDT FI+FC HYP2'!S53)</f>
        <v/>
      </c>
      <c r="T47" s="174" t="str">
        <f>IF('M3C 2020-21 LP GEDT FI+FC HYP2'!T53="","",'M3C 2020-21 LP GEDT FI+FC HYP2'!T53)</f>
        <v/>
      </c>
      <c r="U47" s="174" t="str">
        <f>IF('M3C 2020-21 LP GEDT FI+FC HYP2'!U53="","",'M3C 2020-21 LP GEDT FI+FC HYP2'!U53)</f>
        <v/>
      </c>
      <c r="V47" s="174" t="str">
        <f>IF('M3C 2020-21 LP GEDT FI+FC HYP2'!V53="","",'M3C 2020-21 LP GEDT FI+FC HYP2'!V53)</f>
        <v/>
      </c>
      <c r="W47" s="174" t="str">
        <f>IF('M3C 2020-21 LP GEDT FI+FC HYP2'!W53="","",'M3C 2020-21 LP GEDT FI+FC HYP2'!W53)</f>
        <v/>
      </c>
      <c r="X47" s="174" t="str">
        <f>IF('M3C 2020-21 LP GEDT FI+FC HYP2'!X53="","",'M3C 2020-21 LP GEDT FI+FC HYP2'!X53)</f>
        <v/>
      </c>
      <c r="Y47" s="174" t="str">
        <f>IF('M3C 2020-21 LP GEDT FI+FC HYP2'!AA53="","",'M3C 2020-21 LP GEDT FI+FC HYP2'!AA53)</f>
        <v/>
      </c>
      <c r="Z47" s="174" t="str">
        <f>IF('M3C 2020-21 LP GEDT FI+FC HYP2'!AB53="","",'M3C 2020-21 LP GEDT FI+FC HYP2'!AB53)</f>
        <v/>
      </c>
      <c r="AA47" s="174" t="str">
        <f>IF('M3C 2020-21 LP GEDT FI+FC HYP2'!AC53="","",'M3C 2020-21 LP GEDT FI+FC HYP2'!AC53)</f>
        <v/>
      </c>
      <c r="AB47" s="174" t="str">
        <f>IF('M3C 2020-21 LP GEDT FI+FC HYP2'!AD53="","",'M3C 2020-21 LP GEDT FI+FC HYP2'!AD53)</f>
        <v/>
      </c>
      <c r="AC47" s="174" t="str">
        <f>IF('M3C 2020-21 LP GEDT FI+FC HYP2'!AE53="","",'M3C 2020-21 LP GEDT FI+FC HYP2'!AE53)</f>
        <v/>
      </c>
      <c r="AD47" s="174" t="str">
        <f>IF('M3C 2020-21 LP GEDT FI+FC HYP2'!AF53="","",'M3C 2020-21 LP GEDT FI+FC HYP2'!AF53)</f>
        <v/>
      </c>
      <c r="AE47" s="174" t="str">
        <f>IF('M3C 2020-21 LP GEDT FI+FC HYP2'!AG53="","",'M3C 2020-21 LP GEDT FI+FC HYP2'!AG53)</f>
        <v/>
      </c>
      <c r="AF47" s="174" t="str">
        <f>IF('M3C 2020-21 LP GEDT FI+FC HYP2'!AH53="","",'M3C 2020-21 LP GEDT FI+FC HYP2'!AH53)</f>
        <v/>
      </c>
    </row>
    <row r="48" spans="1:219" ht="23.25" customHeight="1" x14ac:dyDescent="0.25">
      <c r="A48" s="169" t="str">
        <f>IF('M3C 2020-21 LP GEDT FI+FC HYP2'!A54="","",'M3C 2020-21 LP GEDT FI+FC HYP2'!A54)</f>
        <v>LLF2X1D</v>
      </c>
      <c r="B48" s="170" t="str">
        <f>IF('M3C 2020-21 LP GEDT FI+FC HYP2'!B54="","",'M3C 2020-21 LP GEDT FI+FC HYP2'!B54)</f>
        <v>EC 4 : Gestion touristique des territoires de l'eau</v>
      </c>
      <c r="C48" s="171" t="str">
        <f>IF('M3C 2020-21 LP GEDT FI+FC HYP2'!C54="","",'M3C 2020-21 LP GEDT FI+FC HYP2'!C54)</f>
        <v/>
      </c>
      <c r="D48" s="171" t="str">
        <f>IF('M3C 2020-21 LP GEDT FI+FC HYP2'!D54="","",'M3C 2020-21 LP GEDT FI+FC HYP2'!D54)</f>
        <v>EC</v>
      </c>
      <c r="E48" s="171"/>
      <c r="F48" s="171"/>
      <c r="G48" s="172" t="s">
        <v>64</v>
      </c>
      <c r="H48" s="274" t="s">
        <v>64</v>
      </c>
      <c r="I48" s="231" t="str">
        <f>IF('M3C 2020-21 LP GEDT FI+FC HYP2'!I54="","",'M3C 2020-21 LP GEDT FI+FC HYP2'!I54)</f>
        <v/>
      </c>
      <c r="J48" s="173"/>
      <c r="K48" s="173" t="str">
        <f>IF('M3C 2020-21 LP GEDT FI+FC HYP2'!K54="","",'M3C 2020-21 LP GEDT FI+FC HYP2'!K54)</f>
        <v/>
      </c>
      <c r="L48" s="173" t="str">
        <f>IF('M3C 2020-21 LP GEDT FI+FC HYP2'!L54="","",'M3C 2020-21 LP GEDT FI+FC HYP2'!L54)</f>
        <v/>
      </c>
      <c r="M48" s="173"/>
      <c r="N48" s="330" t="str">
        <f>IF('M3C 2020-21 LP GEDT FI+FC HYP2'!N54="","",'M3C 2020-21 LP GEDT FI+FC HYP2'!N54)</f>
        <v/>
      </c>
      <c r="O48" s="227"/>
      <c r="P48" s="228"/>
      <c r="Q48" s="217" t="str">
        <f>IF('M3C 2020-21 LP GEDT FI+FC HYP2'!Q54="","",'M3C 2020-21 LP GEDT FI+FC HYP2'!Q54)</f>
        <v/>
      </c>
      <c r="R48" s="174" t="str">
        <f>IF('M3C 2020-21 LP GEDT FI+FC HYP2'!R54="","",'M3C 2020-21 LP GEDT FI+FC HYP2'!R54)</f>
        <v/>
      </c>
      <c r="S48" s="174" t="str">
        <f>IF('M3C 2020-21 LP GEDT FI+FC HYP2'!S54="","",'M3C 2020-21 LP GEDT FI+FC HYP2'!S54)</f>
        <v/>
      </c>
      <c r="T48" s="174" t="str">
        <f>IF('M3C 2020-21 LP GEDT FI+FC HYP2'!T54="","",'M3C 2020-21 LP GEDT FI+FC HYP2'!T54)</f>
        <v/>
      </c>
      <c r="U48" s="174" t="str">
        <f>IF('M3C 2020-21 LP GEDT FI+FC HYP2'!U54="","",'M3C 2020-21 LP GEDT FI+FC HYP2'!U54)</f>
        <v/>
      </c>
      <c r="V48" s="174" t="str">
        <f>IF('M3C 2020-21 LP GEDT FI+FC HYP2'!V54="","",'M3C 2020-21 LP GEDT FI+FC HYP2'!V54)</f>
        <v/>
      </c>
      <c r="W48" s="174" t="str">
        <f>IF('M3C 2020-21 LP GEDT FI+FC HYP2'!W54="","",'M3C 2020-21 LP GEDT FI+FC HYP2'!W54)</f>
        <v/>
      </c>
      <c r="X48" s="174" t="str">
        <f>IF('M3C 2020-21 LP GEDT FI+FC HYP2'!X54="","",'M3C 2020-21 LP GEDT FI+FC HYP2'!X54)</f>
        <v/>
      </c>
      <c r="Y48" s="174" t="str">
        <f>IF('M3C 2020-21 LP GEDT FI+FC HYP2'!AA54="","",'M3C 2020-21 LP GEDT FI+FC HYP2'!AA54)</f>
        <v/>
      </c>
      <c r="Z48" s="174" t="str">
        <f>IF('M3C 2020-21 LP GEDT FI+FC HYP2'!AB54="","",'M3C 2020-21 LP GEDT FI+FC HYP2'!AB54)</f>
        <v/>
      </c>
      <c r="AA48" s="174" t="str">
        <f>IF('M3C 2020-21 LP GEDT FI+FC HYP2'!AC54="","",'M3C 2020-21 LP GEDT FI+FC HYP2'!AC54)</f>
        <v/>
      </c>
      <c r="AB48" s="174" t="str">
        <f>IF('M3C 2020-21 LP GEDT FI+FC HYP2'!AD54="","",'M3C 2020-21 LP GEDT FI+FC HYP2'!AD54)</f>
        <v/>
      </c>
      <c r="AC48" s="174" t="str">
        <f>IF('M3C 2020-21 LP GEDT FI+FC HYP2'!AE54="","",'M3C 2020-21 LP GEDT FI+FC HYP2'!AE54)</f>
        <v/>
      </c>
      <c r="AD48" s="174" t="str">
        <f>IF('M3C 2020-21 LP GEDT FI+FC HYP2'!AF54="","",'M3C 2020-21 LP GEDT FI+FC HYP2'!AF54)</f>
        <v/>
      </c>
      <c r="AE48" s="174" t="str">
        <f>IF('M3C 2020-21 LP GEDT FI+FC HYP2'!AG54="","",'M3C 2020-21 LP GEDT FI+FC HYP2'!AG54)</f>
        <v/>
      </c>
      <c r="AF48" s="174" t="str">
        <f>IF('M3C 2020-21 LP GEDT FI+FC HYP2'!AH54="","",'M3C 2020-21 LP GEDT FI+FC HYP2'!AH54)</f>
        <v/>
      </c>
    </row>
    <row r="49" spans="1:219" ht="23.25" customHeight="1" x14ac:dyDescent="0.25">
      <c r="A49" s="165" t="str">
        <f>IF('M3C 2020-21 LP GEDT FI+FC HYP2'!A55="","",'M3C 2020-21 LP GEDT FI+FC HYP2'!A55)</f>
        <v>LLF1X90</v>
      </c>
      <c r="B49" s="183" t="str">
        <f>IF('M3C 2020-21 LP GEDT FI+FC HYP2'!B55="","",'M3C 2020-21 LP GEDT FI+FC HYP2'!B55)</f>
        <v>Valorisations hydrologiques</v>
      </c>
      <c r="C49" s="165" t="str">
        <f>IF('M3C 2020-21 LP GEDT FI+FC HYP2'!C55="","",'M3C 2020-21 LP GEDT FI+FC HYP2'!C55)</f>
        <v>LLF2X20</v>
      </c>
      <c r="D49" s="124" t="str">
        <f>IF('M3C 2020-21 LP GEDT FI+FC HYP2'!D55="","",'M3C 2020-21 LP GEDT FI+FC HYP2'!D55)</f>
        <v>UE</v>
      </c>
      <c r="E49" s="125"/>
      <c r="F49" s="125"/>
      <c r="G49" s="146" t="s">
        <v>64</v>
      </c>
      <c r="H49" s="278" t="s">
        <v>64</v>
      </c>
      <c r="I49" s="242">
        <f>IF('M3C 2020-21 LP GEDT FI+FC HYP2'!I55="","",'M3C 2020-21 LP GEDT FI+FC HYP2'!I55)</f>
        <v>7</v>
      </c>
      <c r="J49" s="166"/>
      <c r="K49" s="166">
        <f>IF('M3C 2020-21 LP GEDT FI+FC HYP2'!K55="","",'M3C 2020-21 LP GEDT FI+FC HYP2'!K55)</f>
        <v>33</v>
      </c>
      <c r="L49" s="125" t="str">
        <f>IF('M3C 2020-21 LP GEDT FI+FC HYP2'!L55="","",'M3C 2020-21 LP GEDT FI+FC HYP2'!L55)</f>
        <v/>
      </c>
      <c r="M49" s="166"/>
      <c r="N49" s="329" t="str">
        <f>IF('M3C 2020-21 LP GEDT FI+FC HYP2'!N55="","",'M3C 2020-21 LP GEDT FI+FC HYP2'!N55)</f>
        <v/>
      </c>
      <c r="O49" s="229" t="str">
        <f>+'M3C 2020-21 LP GEDT FI+FC HYP2'!O55</f>
        <v xml:space="preserve">CC / mail ou celene </v>
      </c>
      <c r="P49" s="230" t="str">
        <f>+'M3C 2020-21 LP GEDT FI+FC HYP2'!P55</f>
        <v xml:space="preserve">CC / mail ou celene </v>
      </c>
      <c r="Q49" s="214">
        <f>IF('M3C 2020-21 LP GEDT FI+FC HYP2'!Q55="","",'M3C 2020-21 LP GEDT FI+FC HYP2'!Q55)</f>
        <v>100</v>
      </c>
      <c r="R49" s="161" t="str">
        <f>IF('M3C 2020-21 LP GEDT FI+FC HYP2'!R55="","",'M3C 2020-21 LP GEDT FI+FC HYP2'!R55)</f>
        <v>CC</v>
      </c>
      <c r="S49" s="162" t="str">
        <f>IF('M3C 2020-21 LP GEDT FI+FC HYP2'!S55="","",'M3C 2020-21 LP GEDT FI+FC HYP2'!S55)</f>
        <v>écrit et oral</v>
      </c>
      <c r="T49" s="161" t="str">
        <f>IF('M3C 2020-21 LP GEDT FI+FC HYP2'!T55="","",'M3C 2020-21 LP GEDT FI+FC HYP2'!T55)</f>
        <v/>
      </c>
      <c r="U49" s="119">
        <f>IF('M3C 2020-21 LP GEDT FI+FC HYP2'!U55="","",'M3C 2020-21 LP GEDT FI+FC HYP2'!U55)</f>
        <v>100</v>
      </c>
      <c r="V49" s="119" t="str">
        <f>IF('M3C 2020-21 LP GEDT FI+FC HYP2'!V55="","",'M3C 2020-21 LP GEDT FI+FC HYP2'!V55)</f>
        <v>CT</v>
      </c>
      <c r="W49" s="119" t="str">
        <f>IF('M3C 2020-21 LP GEDT FI+FC HYP2'!W55="","",'M3C 2020-21 LP GEDT FI+FC HYP2'!W55)</f>
        <v>oral</v>
      </c>
      <c r="X49" s="119" t="str">
        <f>IF('M3C 2020-21 LP GEDT FI+FC HYP2'!X55="","",'M3C 2020-21 LP GEDT FI+FC HYP2'!X55)</f>
        <v>15 mn</v>
      </c>
      <c r="Y49" s="161">
        <f>IF('M3C 2020-21 LP GEDT FI+FC HYP2'!AA55="","",'M3C 2020-21 LP GEDT FI+FC HYP2'!AA55)</f>
        <v>100</v>
      </c>
      <c r="Z49" s="161" t="str">
        <f>IF('M3C 2020-21 LP GEDT FI+FC HYP2'!AB55="","",'M3C 2020-21 LP GEDT FI+FC HYP2'!AB55)</f>
        <v>CT</v>
      </c>
      <c r="AA49" s="161" t="str">
        <f>IF('M3C 2020-21 LP GEDT FI+FC HYP2'!AC55="","",'M3C 2020-21 LP GEDT FI+FC HYP2'!AC55)</f>
        <v>oral</v>
      </c>
      <c r="AB49" s="161" t="str">
        <f>IF('M3C 2020-21 LP GEDT FI+FC HYP2'!AD55="","",'M3C 2020-21 LP GEDT FI+FC HYP2'!AD55)</f>
        <v>15 mn</v>
      </c>
      <c r="AC49" s="119">
        <f>IF('M3C 2020-21 LP GEDT FI+FC HYP2'!AE55="","",'M3C 2020-21 LP GEDT FI+FC HYP2'!AE55)</f>
        <v>100</v>
      </c>
      <c r="AD49" s="119" t="str">
        <f>IF('M3C 2020-21 LP GEDT FI+FC HYP2'!AF55="","",'M3C 2020-21 LP GEDT FI+FC HYP2'!AF55)</f>
        <v>CT</v>
      </c>
      <c r="AE49" s="119" t="str">
        <f>IF('M3C 2020-21 LP GEDT FI+FC HYP2'!AG55="","",'M3C 2020-21 LP GEDT FI+FC HYP2'!AG55)</f>
        <v>oral</v>
      </c>
      <c r="AF49" s="119" t="str">
        <f>IF('M3C 2020-21 LP GEDT FI+FC HYP2'!AH55="","",'M3C 2020-21 LP GEDT FI+FC HYP2'!AH55)</f>
        <v>15 mn</v>
      </c>
    </row>
    <row r="50" spans="1:219" ht="23.25" customHeight="1" x14ac:dyDescent="0.25">
      <c r="A50" s="175" t="str">
        <f>IF('M3C 2020-21 LP GEDT FI+FC HYP2'!A56="","",'M3C 2020-21 LP GEDT FI+FC HYP2'!A56)</f>
        <v>LLF1X9A</v>
      </c>
      <c r="B50" s="182" t="str">
        <f>IF('M3C 2020-21 LP GEDT FI+FC HYP2'!B56="","",'M3C 2020-21 LP GEDT FI+FC HYP2'!B56)</f>
        <v>EC 1 : Patrimoines et productions</v>
      </c>
      <c r="C50" s="195" t="str">
        <f>IF('M3C 2020-21 LP GEDT FI+FC HYP2'!C56="","",'M3C 2020-21 LP GEDT FI+FC HYP2'!C56)</f>
        <v/>
      </c>
      <c r="D50" s="177" t="str">
        <f>IF('M3C 2020-21 LP GEDT FI+FC HYP2'!D56="","",'M3C 2020-21 LP GEDT FI+FC HYP2'!D56)</f>
        <v>EC</v>
      </c>
      <c r="E50" s="181"/>
      <c r="F50" s="181"/>
      <c r="G50" s="168"/>
      <c r="H50" s="273"/>
      <c r="I50" s="242">
        <f>IF('M3C 2020-21 LP GEDT FI+FC HYP2'!I56="","",'M3C 2020-21 LP GEDT FI+FC HYP2'!I56)</f>
        <v>4</v>
      </c>
      <c r="J50" s="166"/>
      <c r="K50" s="166">
        <f>IF('M3C 2020-21 LP GEDT FI+FC HYP2'!K56="","",'M3C 2020-21 LP GEDT FI+FC HYP2'!K56)</f>
        <v>17</v>
      </c>
      <c r="L50" s="166" t="str">
        <f>IF('M3C 2020-21 LP GEDT FI+FC HYP2'!L56="","",'M3C 2020-21 LP GEDT FI+FC HYP2'!L56)</f>
        <v/>
      </c>
      <c r="M50" s="166"/>
      <c r="N50" s="331" t="str">
        <f>IF('M3C 2020-21 LP GEDT FI+FC HYP2'!N56="","",'M3C 2020-21 LP GEDT FI+FC HYP2'!N56)</f>
        <v/>
      </c>
      <c r="O50" s="227"/>
      <c r="P50" s="228"/>
      <c r="Q50" s="214" t="str">
        <f>IF('M3C 2020-21 LP GEDT FI+FC HYP2'!Q56="","",'M3C 2020-21 LP GEDT FI+FC HYP2'!Q56)</f>
        <v/>
      </c>
      <c r="R50" s="161" t="str">
        <f>IF('M3C 2020-21 LP GEDT FI+FC HYP2'!R56="","",'M3C 2020-21 LP GEDT FI+FC HYP2'!R56)</f>
        <v/>
      </c>
      <c r="S50" s="161" t="str">
        <f>IF('M3C 2020-21 LP GEDT FI+FC HYP2'!S56="","",'M3C 2020-21 LP GEDT FI+FC HYP2'!S56)</f>
        <v/>
      </c>
      <c r="T50" s="161" t="str">
        <f>IF('M3C 2020-21 LP GEDT FI+FC HYP2'!T56="","",'M3C 2020-21 LP GEDT FI+FC HYP2'!T56)</f>
        <v/>
      </c>
      <c r="U50" s="119" t="str">
        <f>IF('M3C 2020-21 LP GEDT FI+FC HYP2'!U56="","",'M3C 2020-21 LP GEDT FI+FC HYP2'!U56)</f>
        <v/>
      </c>
      <c r="V50" s="119" t="str">
        <f>IF('M3C 2020-21 LP GEDT FI+FC HYP2'!V56="","",'M3C 2020-21 LP GEDT FI+FC HYP2'!V56)</f>
        <v/>
      </c>
      <c r="W50" s="119" t="str">
        <f>IF('M3C 2020-21 LP GEDT FI+FC HYP2'!W56="","",'M3C 2020-21 LP GEDT FI+FC HYP2'!W56)</f>
        <v/>
      </c>
      <c r="X50" s="119" t="str">
        <f>IF('M3C 2020-21 LP GEDT FI+FC HYP2'!X56="","",'M3C 2020-21 LP GEDT FI+FC HYP2'!X56)</f>
        <v/>
      </c>
      <c r="Y50" s="161" t="str">
        <f>IF('M3C 2020-21 LP GEDT FI+FC HYP2'!AA56="","",'M3C 2020-21 LP GEDT FI+FC HYP2'!AA56)</f>
        <v/>
      </c>
      <c r="Z50" s="161" t="str">
        <f>IF('M3C 2020-21 LP GEDT FI+FC HYP2'!AB56="","",'M3C 2020-21 LP GEDT FI+FC HYP2'!AB56)</f>
        <v/>
      </c>
      <c r="AA50" s="161" t="str">
        <f>IF('M3C 2020-21 LP GEDT FI+FC HYP2'!AC56="","",'M3C 2020-21 LP GEDT FI+FC HYP2'!AC56)</f>
        <v/>
      </c>
      <c r="AB50" s="161" t="str">
        <f>IF('M3C 2020-21 LP GEDT FI+FC HYP2'!AD56="","",'M3C 2020-21 LP GEDT FI+FC HYP2'!AD56)</f>
        <v/>
      </c>
      <c r="AC50" s="119" t="str">
        <f>IF('M3C 2020-21 LP GEDT FI+FC HYP2'!AE56="","",'M3C 2020-21 LP GEDT FI+FC HYP2'!AE56)</f>
        <v/>
      </c>
      <c r="AD50" s="119" t="str">
        <f>IF('M3C 2020-21 LP GEDT FI+FC HYP2'!AF56="","",'M3C 2020-21 LP GEDT FI+FC HYP2'!AF56)</f>
        <v/>
      </c>
      <c r="AE50" s="119" t="str">
        <f>IF('M3C 2020-21 LP GEDT FI+FC HYP2'!AG56="","",'M3C 2020-21 LP GEDT FI+FC HYP2'!AG56)</f>
        <v/>
      </c>
      <c r="AF50" s="119" t="str">
        <f>IF('M3C 2020-21 LP GEDT FI+FC HYP2'!AH56="","",'M3C 2020-21 LP GEDT FI+FC HYP2'!AH56)</f>
        <v/>
      </c>
    </row>
    <row r="51" spans="1:219" ht="23.25" customHeight="1" x14ac:dyDescent="0.25">
      <c r="A51" s="175" t="str">
        <f>IF('M3C 2020-21 LP GEDT FI+FC HYP2'!A57="","",'M3C 2020-21 LP GEDT FI+FC HYP2'!A57)</f>
        <v>LLF1X9B</v>
      </c>
      <c r="B51" s="182" t="str">
        <f>IF('M3C 2020-21 LP GEDT FI+FC HYP2'!B57="","",'M3C 2020-21 LP GEDT FI+FC HYP2'!B57)</f>
        <v>EC 2 : Acceptabilité sociale</v>
      </c>
      <c r="C51" s="195" t="str">
        <f>IF('M3C 2020-21 LP GEDT FI+FC HYP2'!C57="","",'M3C 2020-21 LP GEDT FI+FC HYP2'!C57)</f>
        <v/>
      </c>
      <c r="D51" s="177" t="str">
        <f>IF('M3C 2020-21 LP GEDT FI+FC HYP2'!D57="","",'M3C 2020-21 LP GEDT FI+FC HYP2'!D57)</f>
        <v>EC</v>
      </c>
      <c r="E51" s="195"/>
      <c r="F51" s="195"/>
      <c r="G51" s="168"/>
      <c r="H51" s="273"/>
      <c r="I51" s="242">
        <f>IF('M3C 2020-21 LP GEDT FI+FC HYP2'!I57="","",'M3C 2020-21 LP GEDT FI+FC HYP2'!I57)</f>
        <v>3</v>
      </c>
      <c r="J51" s="166"/>
      <c r="K51" s="166">
        <f>IF('M3C 2020-21 LP GEDT FI+FC HYP2'!K57="","",'M3C 2020-21 LP GEDT FI+FC HYP2'!K57)</f>
        <v>16</v>
      </c>
      <c r="L51" s="166" t="str">
        <f>IF('M3C 2020-21 LP GEDT FI+FC HYP2'!L57="","",'M3C 2020-21 LP GEDT FI+FC HYP2'!L57)</f>
        <v/>
      </c>
      <c r="M51" s="166"/>
      <c r="N51" s="331" t="str">
        <f>IF('M3C 2020-21 LP GEDT FI+FC HYP2'!N57="","",'M3C 2020-21 LP GEDT FI+FC HYP2'!N57)</f>
        <v/>
      </c>
      <c r="O51" s="227"/>
      <c r="P51" s="228"/>
      <c r="Q51" s="214" t="str">
        <f>IF('M3C 2020-21 LP GEDT FI+FC HYP2'!Q57="","",'M3C 2020-21 LP GEDT FI+FC HYP2'!Q57)</f>
        <v/>
      </c>
      <c r="R51" s="161" t="str">
        <f>IF('M3C 2020-21 LP GEDT FI+FC HYP2'!R57="","",'M3C 2020-21 LP GEDT FI+FC HYP2'!R57)</f>
        <v/>
      </c>
      <c r="S51" s="161" t="str">
        <f>IF('M3C 2020-21 LP GEDT FI+FC HYP2'!S57="","",'M3C 2020-21 LP GEDT FI+FC HYP2'!S57)</f>
        <v/>
      </c>
      <c r="T51" s="161" t="str">
        <f>IF('M3C 2020-21 LP GEDT FI+FC HYP2'!T57="","",'M3C 2020-21 LP GEDT FI+FC HYP2'!T57)</f>
        <v/>
      </c>
      <c r="U51" s="119" t="str">
        <f>IF('M3C 2020-21 LP GEDT FI+FC HYP2'!U57="","",'M3C 2020-21 LP GEDT FI+FC HYP2'!U57)</f>
        <v/>
      </c>
      <c r="V51" s="119" t="str">
        <f>IF('M3C 2020-21 LP GEDT FI+FC HYP2'!V57="","",'M3C 2020-21 LP GEDT FI+FC HYP2'!V57)</f>
        <v/>
      </c>
      <c r="W51" s="119" t="str">
        <f>IF('M3C 2020-21 LP GEDT FI+FC HYP2'!W57="","",'M3C 2020-21 LP GEDT FI+FC HYP2'!W57)</f>
        <v/>
      </c>
      <c r="X51" s="119" t="str">
        <f>IF('M3C 2020-21 LP GEDT FI+FC HYP2'!X57="","",'M3C 2020-21 LP GEDT FI+FC HYP2'!X57)</f>
        <v/>
      </c>
      <c r="Y51" s="161" t="str">
        <f>IF('M3C 2020-21 LP GEDT FI+FC HYP2'!AA57="","",'M3C 2020-21 LP GEDT FI+FC HYP2'!AA57)</f>
        <v/>
      </c>
      <c r="Z51" s="161" t="str">
        <f>IF('M3C 2020-21 LP GEDT FI+FC HYP2'!AB57="","",'M3C 2020-21 LP GEDT FI+FC HYP2'!AB57)</f>
        <v/>
      </c>
      <c r="AA51" s="161" t="str">
        <f>IF('M3C 2020-21 LP GEDT FI+FC HYP2'!AC57="","",'M3C 2020-21 LP GEDT FI+FC HYP2'!AC57)</f>
        <v/>
      </c>
      <c r="AB51" s="161" t="str">
        <f>IF('M3C 2020-21 LP GEDT FI+FC HYP2'!AD57="","",'M3C 2020-21 LP GEDT FI+FC HYP2'!AD57)</f>
        <v/>
      </c>
      <c r="AC51" s="119" t="str">
        <f>IF('M3C 2020-21 LP GEDT FI+FC HYP2'!AE57="","",'M3C 2020-21 LP GEDT FI+FC HYP2'!AE57)</f>
        <v/>
      </c>
      <c r="AD51" s="119" t="str">
        <f>IF('M3C 2020-21 LP GEDT FI+FC HYP2'!AF57="","",'M3C 2020-21 LP GEDT FI+FC HYP2'!AF57)</f>
        <v/>
      </c>
      <c r="AE51" s="119" t="str">
        <f>IF('M3C 2020-21 LP GEDT FI+FC HYP2'!AG57="","",'M3C 2020-21 LP GEDT FI+FC HYP2'!AG57)</f>
        <v/>
      </c>
      <c r="AF51" s="119" t="str">
        <f>IF('M3C 2020-21 LP GEDT FI+FC HYP2'!AH57="","",'M3C 2020-21 LP GEDT FI+FC HYP2'!AH57)</f>
        <v/>
      </c>
    </row>
    <row r="52" spans="1:219" ht="23.25" customHeight="1" x14ac:dyDescent="0.25">
      <c r="A52" s="169" t="str">
        <f>IF('M3C 2020-21 LP GEDT FI+FC HYP2'!A58="","",'M3C 2020-21 LP GEDT FI+FC HYP2'!A58)</f>
        <v>LLF2X2A</v>
      </c>
      <c r="B52" s="170" t="str">
        <f>IF('M3C 2020-21 LP GEDT FI+FC HYP2'!B58="","",'M3C 2020-21 LP GEDT FI+FC HYP2'!B58)</f>
        <v>EC 1 : Valorisation des patrimoines naturels, culturels et bâtis de l'eau</v>
      </c>
      <c r="C52" s="171" t="str">
        <f>IF('M3C 2020-21 LP GEDT FI+FC HYP2'!C58="","",'M3C 2020-21 LP GEDT FI+FC HYP2'!C58)</f>
        <v/>
      </c>
      <c r="D52" s="171" t="str">
        <f>IF('M3C 2020-21 LP GEDT FI+FC HYP2'!D58="","",'M3C 2020-21 LP GEDT FI+FC HYP2'!D58)</f>
        <v>EC</v>
      </c>
      <c r="E52" s="171"/>
      <c r="F52" s="171"/>
      <c r="G52" s="172"/>
      <c r="H52" s="274"/>
      <c r="I52" s="231" t="str">
        <f>IF('M3C 2020-21 LP GEDT FI+FC HYP2'!I58="","",'M3C 2020-21 LP GEDT FI+FC HYP2'!I58)</f>
        <v/>
      </c>
      <c r="J52" s="173"/>
      <c r="K52" s="173" t="str">
        <f>IF('M3C 2020-21 LP GEDT FI+FC HYP2'!K58="","",'M3C 2020-21 LP GEDT FI+FC HYP2'!K58)</f>
        <v/>
      </c>
      <c r="L52" s="173" t="str">
        <f>IF('M3C 2020-21 LP GEDT FI+FC HYP2'!L58="","",'M3C 2020-21 LP GEDT FI+FC HYP2'!L58)</f>
        <v/>
      </c>
      <c r="M52" s="173"/>
      <c r="N52" s="330" t="str">
        <f>IF('M3C 2020-21 LP GEDT FI+FC HYP2'!N58="","",'M3C 2020-21 LP GEDT FI+FC HYP2'!N58)</f>
        <v/>
      </c>
      <c r="O52" s="227"/>
      <c r="P52" s="228"/>
      <c r="Q52" s="217" t="str">
        <f>IF('M3C 2020-21 LP GEDT FI+FC HYP2'!Q58="","",'M3C 2020-21 LP GEDT FI+FC HYP2'!Q58)</f>
        <v/>
      </c>
      <c r="R52" s="174" t="str">
        <f>IF('M3C 2020-21 LP GEDT FI+FC HYP2'!R58="","",'M3C 2020-21 LP GEDT FI+FC HYP2'!R58)</f>
        <v/>
      </c>
      <c r="S52" s="174" t="str">
        <f>IF('M3C 2020-21 LP GEDT FI+FC HYP2'!S58="","",'M3C 2020-21 LP GEDT FI+FC HYP2'!S58)</f>
        <v/>
      </c>
      <c r="T52" s="174" t="str">
        <f>IF('M3C 2020-21 LP GEDT FI+FC HYP2'!T58="","",'M3C 2020-21 LP GEDT FI+FC HYP2'!T58)</f>
        <v/>
      </c>
      <c r="U52" s="174" t="str">
        <f>IF('M3C 2020-21 LP GEDT FI+FC HYP2'!U58="","",'M3C 2020-21 LP GEDT FI+FC HYP2'!U58)</f>
        <v/>
      </c>
      <c r="V52" s="174" t="str">
        <f>IF('M3C 2020-21 LP GEDT FI+FC HYP2'!V58="","",'M3C 2020-21 LP GEDT FI+FC HYP2'!V58)</f>
        <v/>
      </c>
      <c r="W52" s="174" t="str">
        <f>IF('M3C 2020-21 LP GEDT FI+FC HYP2'!W58="","",'M3C 2020-21 LP GEDT FI+FC HYP2'!W58)</f>
        <v/>
      </c>
      <c r="X52" s="174" t="str">
        <f>IF('M3C 2020-21 LP GEDT FI+FC HYP2'!X58="","",'M3C 2020-21 LP GEDT FI+FC HYP2'!X58)</f>
        <v/>
      </c>
      <c r="Y52" s="174" t="str">
        <f>IF('M3C 2020-21 LP GEDT FI+FC HYP2'!AA58="","",'M3C 2020-21 LP GEDT FI+FC HYP2'!AA58)</f>
        <v/>
      </c>
      <c r="Z52" s="174" t="str">
        <f>IF('M3C 2020-21 LP GEDT FI+FC HYP2'!AB58="","",'M3C 2020-21 LP GEDT FI+FC HYP2'!AB58)</f>
        <v/>
      </c>
      <c r="AA52" s="174" t="str">
        <f>IF('M3C 2020-21 LP GEDT FI+FC HYP2'!AC58="","",'M3C 2020-21 LP GEDT FI+FC HYP2'!AC58)</f>
        <v/>
      </c>
      <c r="AB52" s="174" t="str">
        <f>IF('M3C 2020-21 LP GEDT FI+FC HYP2'!AD58="","",'M3C 2020-21 LP GEDT FI+FC HYP2'!AD58)</f>
        <v/>
      </c>
      <c r="AC52" s="174" t="str">
        <f>IF('M3C 2020-21 LP GEDT FI+FC HYP2'!AE58="","",'M3C 2020-21 LP GEDT FI+FC HYP2'!AE58)</f>
        <v/>
      </c>
      <c r="AD52" s="174" t="str">
        <f>IF('M3C 2020-21 LP GEDT FI+FC HYP2'!AF58="","",'M3C 2020-21 LP GEDT FI+FC HYP2'!AF58)</f>
        <v/>
      </c>
      <c r="AE52" s="174" t="str">
        <f>IF('M3C 2020-21 LP GEDT FI+FC HYP2'!AG58="","",'M3C 2020-21 LP GEDT FI+FC HYP2'!AG58)</f>
        <v/>
      </c>
      <c r="AF52" s="174" t="str">
        <f>IF('M3C 2020-21 LP GEDT FI+FC HYP2'!AH58="","",'M3C 2020-21 LP GEDT FI+FC HYP2'!AH58)</f>
        <v/>
      </c>
    </row>
    <row r="53" spans="1:219" ht="23.25" customHeight="1" x14ac:dyDescent="0.25">
      <c r="A53" s="169" t="str">
        <f>IF('M3C 2020-21 LP GEDT FI+FC HYP2'!A59="","",'M3C 2020-21 LP GEDT FI+FC HYP2'!A59)</f>
        <v>LLF2X2B</v>
      </c>
      <c r="B53" s="170" t="str">
        <f>IF('M3C 2020-21 LP GEDT FI+FC HYP2'!B59="","",'M3C 2020-21 LP GEDT FI+FC HYP2'!B59)</f>
        <v>EC 2 : Valorisation des productions</v>
      </c>
      <c r="C53" s="171" t="str">
        <f>IF('M3C 2020-21 LP GEDT FI+FC HYP2'!C59="","",'M3C 2020-21 LP GEDT FI+FC HYP2'!C59)</f>
        <v/>
      </c>
      <c r="D53" s="171" t="str">
        <f>IF('M3C 2020-21 LP GEDT FI+FC HYP2'!D59="","",'M3C 2020-21 LP GEDT FI+FC HYP2'!D59)</f>
        <v>EC</v>
      </c>
      <c r="E53" s="171"/>
      <c r="F53" s="171"/>
      <c r="G53" s="172"/>
      <c r="H53" s="274"/>
      <c r="I53" s="231" t="str">
        <f>IF('M3C 2020-21 LP GEDT FI+FC HYP2'!I59="","",'M3C 2020-21 LP GEDT FI+FC HYP2'!I59)</f>
        <v/>
      </c>
      <c r="J53" s="173"/>
      <c r="K53" s="173" t="str">
        <f>IF('M3C 2020-21 LP GEDT FI+FC HYP2'!K59="","",'M3C 2020-21 LP GEDT FI+FC HYP2'!K59)</f>
        <v/>
      </c>
      <c r="L53" s="173" t="str">
        <f>IF('M3C 2020-21 LP GEDT FI+FC HYP2'!L59="","",'M3C 2020-21 LP GEDT FI+FC HYP2'!L59)</f>
        <v/>
      </c>
      <c r="M53" s="173"/>
      <c r="N53" s="330" t="str">
        <f>IF('M3C 2020-21 LP GEDT FI+FC HYP2'!N59="","",'M3C 2020-21 LP GEDT FI+FC HYP2'!N59)</f>
        <v/>
      </c>
      <c r="O53" s="227"/>
      <c r="P53" s="228"/>
      <c r="Q53" s="217" t="str">
        <f>IF('M3C 2020-21 LP GEDT FI+FC HYP2'!Q59="","",'M3C 2020-21 LP GEDT FI+FC HYP2'!Q59)</f>
        <v/>
      </c>
      <c r="R53" s="174" t="str">
        <f>IF('M3C 2020-21 LP GEDT FI+FC HYP2'!R59="","",'M3C 2020-21 LP GEDT FI+FC HYP2'!R59)</f>
        <v/>
      </c>
      <c r="S53" s="174" t="str">
        <f>IF('M3C 2020-21 LP GEDT FI+FC HYP2'!S59="","",'M3C 2020-21 LP GEDT FI+FC HYP2'!S59)</f>
        <v/>
      </c>
      <c r="T53" s="174" t="str">
        <f>IF('M3C 2020-21 LP GEDT FI+FC HYP2'!T59="","",'M3C 2020-21 LP GEDT FI+FC HYP2'!T59)</f>
        <v/>
      </c>
      <c r="U53" s="174" t="str">
        <f>IF('M3C 2020-21 LP GEDT FI+FC HYP2'!U59="","",'M3C 2020-21 LP GEDT FI+FC HYP2'!U59)</f>
        <v/>
      </c>
      <c r="V53" s="174" t="str">
        <f>IF('M3C 2020-21 LP GEDT FI+FC HYP2'!V59="","",'M3C 2020-21 LP GEDT FI+FC HYP2'!V59)</f>
        <v/>
      </c>
      <c r="W53" s="174" t="str">
        <f>IF('M3C 2020-21 LP GEDT FI+FC HYP2'!W59="","",'M3C 2020-21 LP GEDT FI+FC HYP2'!W59)</f>
        <v/>
      </c>
      <c r="X53" s="174" t="str">
        <f>IF('M3C 2020-21 LP GEDT FI+FC HYP2'!X59="","",'M3C 2020-21 LP GEDT FI+FC HYP2'!X59)</f>
        <v/>
      </c>
      <c r="Y53" s="174" t="str">
        <f>IF('M3C 2020-21 LP GEDT FI+FC HYP2'!AA59="","",'M3C 2020-21 LP GEDT FI+FC HYP2'!AA59)</f>
        <v/>
      </c>
      <c r="Z53" s="174" t="str">
        <f>IF('M3C 2020-21 LP GEDT FI+FC HYP2'!AB59="","",'M3C 2020-21 LP GEDT FI+FC HYP2'!AB59)</f>
        <v/>
      </c>
      <c r="AA53" s="174" t="str">
        <f>IF('M3C 2020-21 LP GEDT FI+FC HYP2'!AC59="","",'M3C 2020-21 LP GEDT FI+FC HYP2'!AC59)</f>
        <v/>
      </c>
      <c r="AB53" s="174" t="str">
        <f>IF('M3C 2020-21 LP GEDT FI+FC HYP2'!AD59="","",'M3C 2020-21 LP GEDT FI+FC HYP2'!AD59)</f>
        <v/>
      </c>
      <c r="AC53" s="174" t="str">
        <f>IF('M3C 2020-21 LP GEDT FI+FC HYP2'!AE59="","",'M3C 2020-21 LP GEDT FI+FC HYP2'!AE59)</f>
        <v/>
      </c>
      <c r="AD53" s="174" t="str">
        <f>IF('M3C 2020-21 LP GEDT FI+FC HYP2'!AF59="","",'M3C 2020-21 LP GEDT FI+FC HYP2'!AF59)</f>
        <v/>
      </c>
      <c r="AE53" s="174" t="str">
        <f>IF('M3C 2020-21 LP GEDT FI+FC HYP2'!AG59="","",'M3C 2020-21 LP GEDT FI+FC HYP2'!AG59)</f>
        <v/>
      </c>
      <c r="AF53" s="174" t="str">
        <f>IF('M3C 2020-21 LP GEDT FI+FC HYP2'!AH59="","",'M3C 2020-21 LP GEDT FI+FC HYP2'!AH59)</f>
        <v/>
      </c>
    </row>
    <row r="54" spans="1:219" ht="23.25" customHeight="1" x14ac:dyDescent="0.25">
      <c r="A54" s="169" t="str">
        <f>IF('M3C 2020-21 LP GEDT FI+FC HYP2'!A60="","",'M3C 2020-21 LP GEDT FI+FC HYP2'!A60)</f>
        <v>LLF2X2C</v>
      </c>
      <c r="B54" s="170" t="str">
        <f>IF('M3C 2020-21 LP GEDT FI+FC HYP2'!B60="","",'M3C 2020-21 LP GEDT FI+FC HYP2'!B60)</f>
        <v>EC 3 : NTIC et communication territoriale</v>
      </c>
      <c r="C54" s="171" t="str">
        <f>IF('M3C 2020-21 LP GEDT FI+FC HYP2'!C60="","",'M3C 2020-21 LP GEDT FI+FC HYP2'!C60)</f>
        <v/>
      </c>
      <c r="D54" s="171" t="str">
        <f>IF('M3C 2020-21 LP GEDT FI+FC HYP2'!D60="","",'M3C 2020-21 LP GEDT FI+FC HYP2'!D60)</f>
        <v>EC</v>
      </c>
      <c r="E54" s="171"/>
      <c r="F54" s="171"/>
      <c r="G54" s="172"/>
      <c r="H54" s="274"/>
      <c r="I54" s="231" t="str">
        <f>IF('M3C 2020-21 LP GEDT FI+FC HYP2'!I60="","",'M3C 2020-21 LP GEDT FI+FC HYP2'!I60)</f>
        <v/>
      </c>
      <c r="J54" s="173"/>
      <c r="K54" s="173" t="str">
        <f>IF('M3C 2020-21 LP GEDT FI+FC HYP2'!K60="","",'M3C 2020-21 LP GEDT FI+FC HYP2'!K60)</f>
        <v/>
      </c>
      <c r="L54" s="173" t="str">
        <f>IF('M3C 2020-21 LP GEDT FI+FC HYP2'!L60="","",'M3C 2020-21 LP GEDT FI+FC HYP2'!L60)</f>
        <v/>
      </c>
      <c r="M54" s="173"/>
      <c r="N54" s="330" t="str">
        <f>IF('M3C 2020-21 LP GEDT FI+FC HYP2'!N60="","",'M3C 2020-21 LP GEDT FI+FC HYP2'!N60)</f>
        <v/>
      </c>
      <c r="O54" s="227"/>
      <c r="P54" s="228"/>
      <c r="Q54" s="217" t="str">
        <f>IF('M3C 2020-21 LP GEDT FI+FC HYP2'!Q60="","",'M3C 2020-21 LP GEDT FI+FC HYP2'!Q60)</f>
        <v/>
      </c>
      <c r="R54" s="174" t="str">
        <f>IF('M3C 2020-21 LP GEDT FI+FC HYP2'!R60="","",'M3C 2020-21 LP GEDT FI+FC HYP2'!R60)</f>
        <v/>
      </c>
      <c r="S54" s="174" t="str">
        <f>IF('M3C 2020-21 LP GEDT FI+FC HYP2'!S60="","",'M3C 2020-21 LP GEDT FI+FC HYP2'!S60)</f>
        <v/>
      </c>
      <c r="T54" s="174" t="str">
        <f>IF('M3C 2020-21 LP GEDT FI+FC HYP2'!T60="","",'M3C 2020-21 LP GEDT FI+FC HYP2'!T60)</f>
        <v/>
      </c>
      <c r="U54" s="174" t="str">
        <f>IF('M3C 2020-21 LP GEDT FI+FC HYP2'!U60="","",'M3C 2020-21 LP GEDT FI+FC HYP2'!U60)</f>
        <v/>
      </c>
      <c r="V54" s="174" t="str">
        <f>IF('M3C 2020-21 LP GEDT FI+FC HYP2'!V60="","",'M3C 2020-21 LP GEDT FI+FC HYP2'!V60)</f>
        <v/>
      </c>
      <c r="W54" s="174" t="str">
        <f>IF('M3C 2020-21 LP GEDT FI+FC HYP2'!W60="","",'M3C 2020-21 LP GEDT FI+FC HYP2'!W60)</f>
        <v/>
      </c>
      <c r="X54" s="174" t="str">
        <f>IF('M3C 2020-21 LP GEDT FI+FC HYP2'!X60="","",'M3C 2020-21 LP GEDT FI+FC HYP2'!X60)</f>
        <v/>
      </c>
      <c r="Y54" s="174" t="str">
        <f>IF('M3C 2020-21 LP GEDT FI+FC HYP2'!AA60="","",'M3C 2020-21 LP GEDT FI+FC HYP2'!AA60)</f>
        <v/>
      </c>
      <c r="Z54" s="174" t="str">
        <f>IF('M3C 2020-21 LP GEDT FI+FC HYP2'!AB60="","",'M3C 2020-21 LP GEDT FI+FC HYP2'!AB60)</f>
        <v/>
      </c>
      <c r="AA54" s="174" t="str">
        <f>IF('M3C 2020-21 LP GEDT FI+FC HYP2'!AC60="","",'M3C 2020-21 LP GEDT FI+FC HYP2'!AC60)</f>
        <v/>
      </c>
      <c r="AB54" s="174" t="str">
        <f>IF('M3C 2020-21 LP GEDT FI+FC HYP2'!AD60="","",'M3C 2020-21 LP GEDT FI+FC HYP2'!AD60)</f>
        <v/>
      </c>
      <c r="AC54" s="174" t="str">
        <f>IF('M3C 2020-21 LP GEDT FI+FC HYP2'!AE60="","",'M3C 2020-21 LP GEDT FI+FC HYP2'!AE60)</f>
        <v/>
      </c>
      <c r="AD54" s="174" t="str">
        <f>IF('M3C 2020-21 LP GEDT FI+FC HYP2'!AF60="","",'M3C 2020-21 LP GEDT FI+FC HYP2'!AF60)</f>
        <v/>
      </c>
      <c r="AE54" s="174" t="str">
        <f>IF('M3C 2020-21 LP GEDT FI+FC HYP2'!AG60="","",'M3C 2020-21 LP GEDT FI+FC HYP2'!AG60)</f>
        <v/>
      </c>
      <c r="AF54" s="174" t="str">
        <f>IF('M3C 2020-21 LP GEDT FI+FC HYP2'!AH60="","",'M3C 2020-21 LP GEDT FI+FC HYP2'!AH60)</f>
        <v/>
      </c>
    </row>
    <row r="55" spans="1:219" ht="23.25" customHeight="1" x14ac:dyDescent="0.25">
      <c r="A55" s="169" t="str">
        <f>IF('M3C 2020-21 LP GEDT FI+FC HYP2'!A61="","",'M3C 2020-21 LP GEDT FI+FC HYP2'!A61)</f>
        <v>LLF2X30</v>
      </c>
      <c r="B55" s="170" t="str">
        <f>IF('M3C 2020-21 LP GEDT FI+FC HYP2'!B61="","",'M3C 2020-21 LP GEDT FI+FC HYP2'!B61)</f>
        <v>Systèmes d'Information Géographique sur l'Eau</v>
      </c>
      <c r="C55" s="171" t="str">
        <f>IF('M3C 2020-21 LP GEDT FI+FC HYP2'!C61="","",'M3C 2020-21 LP GEDT FI+FC HYP2'!C61)</f>
        <v/>
      </c>
      <c r="D55" s="171" t="str">
        <f>IF('M3C 2020-21 LP GEDT FI+FC HYP2'!D61="","",'M3C 2020-21 LP GEDT FI+FC HYP2'!D61)</f>
        <v>UE</v>
      </c>
      <c r="E55" s="171"/>
      <c r="F55" s="171"/>
      <c r="G55" s="172" t="s">
        <v>64</v>
      </c>
      <c r="H55" s="274" t="s">
        <v>64</v>
      </c>
      <c r="I55" s="231" t="str">
        <f>IF('M3C 2020-21 LP GEDT FI+FC HYP2'!I61="","",'M3C 2020-21 LP GEDT FI+FC HYP2'!I61)</f>
        <v/>
      </c>
      <c r="J55" s="173"/>
      <c r="K55" s="173">
        <f>IF('M3C 2020-21 LP GEDT FI+FC HYP2'!K61="","",'M3C 2020-21 LP GEDT FI+FC HYP2'!K61)</f>
        <v>10</v>
      </c>
      <c r="L55" s="173" t="str">
        <f>IF('M3C 2020-21 LP GEDT FI+FC HYP2'!L61="","",'M3C 2020-21 LP GEDT FI+FC HYP2'!L61)</f>
        <v/>
      </c>
      <c r="M55" s="173"/>
      <c r="N55" s="330" t="str">
        <f>IF('M3C 2020-21 LP GEDT FI+FC HYP2'!N61="","",'M3C 2020-21 LP GEDT FI+FC HYP2'!N61)</f>
        <v/>
      </c>
      <c r="O55" s="227"/>
      <c r="P55" s="228"/>
      <c r="Q55" s="217">
        <f>IF('M3C 2020-21 LP GEDT FI+FC HYP2'!Q61="","",'M3C 2020-21 LP GEDT FI+FC HYP2'!Q61)</f>
        <v>100</v>
      </c>
      <c r="R55" s="174" t="str">
        <f>IF('M3C 2020-21 LP GEDT FI+FC HYP2'!R61="","",'M3C 2020-21 LP GEDT FI+FC HYP2'!R61)</f>
        <v>CC</v>
      </c>
      <c r="S55" s="174" t="str">
        <f>IF('M3C 2020-21 LP GEDT FI+FC HYP2'!S61="","",'M3C 2020-21 LP GEDT FI+FC HYP2'!S61)</f>
        <v>rapport de visite</v>
      </c>
      <c r="T55" s="174" t="str">
        <f>IF('M3C 2020-21 LP GEDT FI+FC HYP2'!T61="","",'M3C 2020-21 LP GEDT FI+FC HYP2'!T61)</f>
        <v/>
      </c>
      <c r="U55" s="174">
        <f>IF('M3C 2020-21 LP GEDT FI+FC HYP2'!U61="","",'M3C 2020-21 LP GEDT FI+FC HYP2'!U61)</f>
        <v>100</v>
      </c>
      <c r="V55" s="174" t="str">
        <f>IF('M3C 2020-21 LP GEDT FI+FC HYP2'!V61="","",'M3C 2020-21 LP GEDT FI+FC HYP2'!V61)</f>
        <v>CT</v>
      </c>
      <c r="W55" s="174" t="str">
        <f>IF('M3C 2020-21 LP GEDT FI+FC HYP2'!W61="","",'M3C 2020-21 LP GEDT FI+FC HYP2'!W61)</f>
        <v>écrit</v>
      </c>
      <c r="X55" s="174" t="str">
        <f>IF('M3C 2020-21 LP GEDT FI+FC HYP2'!X61="","",'M3C 2020-21 LP GEDT FI+FC HYP2'!X61)</f>
        <v>1h30</v>
      </c>
      <c r="Y55" s="174">
        <f>IF('M3C 2020-21 LP GEDT FI+FC HYP2'!AA61="","",'M3C 2020-21 LP GEDT FI+FC HYP2'!AA61)</f>
        <v>100</v>
      </c>
      <c r="Z55" s="174" t="str">
        <f>IF('M3C 2020-21 LP GEDT FI+FC HYP2'!AB61="","",'M3C 2020-21 LP GEDT FI+FC HYP2'!AB61)</f>
        <v>CT</v>
      </c>
      <c r="AA55" s="174" t="str">
        <f>IF('M3C 2020-21 LP GEDT FI+FC HYP2'!AC61="","",'M3C 2020-21 LP GEDT FI+FC HYP2'!AC61)</f>
        <v>écrit</v>
      </c>
      <c r="AB55" s="174" t="str">
        <f>IF('M3C 2020-21 LP GEDT FI+FC HYP2'!AD61="","",'M3C 2020-21 LP GEDT FI+FC HYP2'!AD61)</f>
        <v>1h30</v>
      </c>
      <c r="AC55" s="174">
        <f>IF('M3C 2020-21 LP GEDT FI+FC HYP2'!AE61="","",'M3C 2020-21 LP GEDT FI+FC HYP2'!AE61)</f>
        <v>100</v>
      </c>
      <c r="AD55" s="174" t="str">
        <f>IF('M3C 2020-21 LP GEDT FI+FC HYP2'!AF61="","",'M3C 2020-21 LP GEDT FI+FC HYP2'!AF61)</f>
        <v>CT</v>
      </c>
      <c r="AE55" s="174" t="str">
        <f>IF('M3C 2020-21 LP GEDT FI+FC HYP2'!AG61="","",'M3C 2020-21 LP GEDT FI+FC HYP2'!AG61)</f>
        <v>écrit</v>
      </c>
      <c r="AF55" s="174" t="str">
        <f>IF('M3C 2020-21 LP GEDT FI+FC HYP2'!AH61="","",'M3C 2020-21 LP GEDT FI+FC HYP2'!AH61)</f>
        <v>1h30</v>
      </c>
    </row>
    <row r="56" spans="1:219" ht="23.25" customHeight="1" x14ac:dyDescent="0.25">
      <c r="A56" s="169" t="str">
        <f>IF('M3C 2020-21 LP GEDT FI+FC HYP2'!A62="","",'M3C 2020-21 LP GEDT FI+FC HYP2'!A62)</f>
        <v>LLF2X3A</v>
      </c>
      <c r="B56" s="170" t="str">
        <f>IF('M3C 2020-21 LP GEDT FI+FC HYP2'!B62="","",'M3C 2020-21 LP GEDT FI+FC HYP2'!B62)</f>
        <v>EC 1 : SIG</v>
      </c>
      <c r="C56" s="171" t="str">
        <f>IF('M3C 2020-21 LP GEDT FI+FC HYP2'!C62="","",'M3C 2020-21 LP GEDT FI+FC HYP2'!C62)</f>
        <v/>
      </c>
      <c r="D56" s="171" t="str">
        <f>IF('M3C 2020-21 LP GEDT FI+FC HYP2'!D62="","",'M3C 2020-21 LP GEDT FI+FC HYP2'!D62)</f>
        <v>EC</v>
      </c>
      <c r="E56" s="171"/>
      <c r="F56" s="171"/>
      <c r="G56" s="172"/>
      <c r="H56" s="274"/>
      <c r="I56" s="231" t="str">
        <f>IF('M3C 2020-21 LP GEDT FI+FC HYP2'!I62="","",'M3C 2020-21 LP GEDT FI+FC HYP2'!I62)</f>
        <v/>
      </c>
      <c r="J56" s="173"/>
      <c r="K56" s="173" t="str">
        <f>IF('M3C 2020-21 LP GEDT FI+FC HYP2'!K62="","",'M3C 2020-21 LP GEDT FI+FC HYP2'!K62)</f>
        <v/>
      </c>
      <c r="L56" s="173" t="str">
        <f>IF('M3C 2020-21 LP GEDT FI+FC HYP2'!L62="","",'M3C 2020-21 LP GEDT FI+FC HYP2'!L62)</f>
        <v/>
      </c>
      <c r="M56" s="173"/>
      <c r="N56" s="330" t="str">
        <f>IF('M3C 2020-21 LP GEDT FI+FC HYP2'!N62="","",'M3C 2020-21 LP GEDT FI+FC HYP2'!N62)</f>
        <v/>
      </c>
      <c r="O56" s="227"/>
      <c r="P56" s="228"/>
      <c r="Q56" s="217" t="str">
        <f>IF('M3C 2020-21 LP GEDT FI+FC HYP2'!Q62="","",'M3C 2020-21 LP GEDT FI+FC HYP2'!Q62)</f>
        <v/>
      </c>
      <c r="R56" s="174" t="str">
        <f>IF('M3C 2020-21 LP GEDT FI+FC HYP2'!R62="","",'M3C 2020-21 LP GEDT FI+FC HYP2'!R62)</f>
        <v/>
      </c>
      <c r="S56" s="174" t="str">
        <f>IF('M3C 2020-21 LP GEDT FI+FC HYP2'!S62="","",'M3C 2020-21 LP GEDT FI+FC HYP2'!S62)</f>
        <v/>
      </c>
      <c r="T56" s="174" t="str">
        <f>IF('M3C 2020-21 LP GEDT FI+FC HYP2'!T62="","",'M3C 2020-21 LP GEDT FI+FC HYP2'!T62)</f>
        <v/>
      </c>
      <c r="U56" s="174" t="str">
        <f>IF('M3C 2020-21 LP GEDT FI+FC HYP2'!U62="","",'M3C 2020-21 LP GEDT FI+FC HYP2'!U62)</f>
        <v/>
      </c>
      <c r="V56" s="174" t="str">
        <f>IF('M3C 2020-21 LP GEDT FI+FC HYP2'!V62="","",'M3C 2020-21 LP GEDT FI+FC HYP2'!V62)</f>
        <v/>
      </c>
      <c r="W56" s="174" t="str">
        <f>IF('M3C 2020-21 LP GEDT FI+FC HYP2'!W62="","",'M3C 2020-21 LP GEDT FI+FC HYP2'!W62)</f>
        <v/>
      </c>
      <c r="X56" s="174" t="str">
        <f>IF('M3C 2020-21 LP GEDT FI+FC HYP2'!X62="","",'M3C 2020-21 LP GEDT FI+FC HYP2'!X62)</f>
        <v/>
      </c>
      <c r="Y56" s="174" t="str">
        <f>IF('M3C 2020-21 LP GEDT FI+FC HYP2'!AA62="","",'M3C 2020-21 LP GEDT FI+FC HYP2'!AA62)</f>
        <v/>
      </c>
      <c r="Z56" s="174" t="str">
        <f>IF('M3C 2020-21 LP GEDT FI+FC HYP2'!AB62="","",'M3C 2020-21 LP GEDT FI+FC HYP2'!AB62)</f>
        <v/>
      </c>
      <c r="AA56" s="174" t="str">
        <f>IF('M3C 2020-21 LP GEDT FI+FC HYP2'!AC62="","",'M3C 2020-21 LP GEDT FI+FC HYP2'!AC62)</f>
        <v/>
      </c>
      <c r="AB56" s="174" t="str">
        <f>IF('M3C 2020-21 LP GEDT FI+FC HYP2'!AD62="","",'M3C 2020-21 LP GEDT FI+FC HYP2'!AD62)</f>
        <v/>
      </c>
      <c r="AC56" s="174" t="str">
        <f>IF('M3C 2020-21 LP GEDT FI+FC HYP2'!AE62="","",'M3C 2020-21 LP GEDT FI+FC HYP2'!AE62)</f>
        <v/>
      </c>
      <c r="AD56" s="174" t="str">
        <f>IF('M3C 2020-21 LP GEDT FI+FC HYP2'!AF62="","",'M3C 2020-21 LP GEDT FI+FC HYP2'!AF62)</f>
        <v/>
      </c>
      <c r="AE56" s="174" t="str">
        <f>IF('M3C 2020-21 LP GEDT FI+FC HYP2'!AG62="","",'M3C 2020-21 LP GEDT FI+FC HYP2'!AG62)</f>
        <v/>
      </c>
      <c r="AF56" s="174" t="str">
        <f>IF('M3C 2020-21 LP GEDT FI+FC HYP2'!AH62="","",'M3C 2020-21 LP GEDT FI+FC HYP2'!AH62)</f>
        <v/>
      </c>
    </row>
    <row r="57" spans="1:219" ht="23.25" customHeight="1" x14ac:dyDescent="0.25">
      <c r="A57" s="169" t="str">
        <f>IF('M3C 2020-21 LP GEDT FI+FC HYP2'!A63="","",'M3C 2020-21 LP GEDT FI+FC HYP2'!A63)</f>
        <v>LLF2X3B</v>
      </c>
      <c r="B57" s="170" t="str">
        <f>IF('M3C 2020-21 LP GEDT FI+FC HYP2'!B63="","",'M3C 2020-21 LP GEDT FI+FC HYP2'!B63)</f>
        <v>EC 2 : Bases de données</v>
      </c>
      <c r="C57" s="171" t="str">
        <f>IF('M3C 2020-21 LP GEDT FI+FC HYP2'!C63="","",'M3C 2020-21 LP GEDT FI+FC HYP2'!C63)</f>
        <v/>
      </c>
      <c r="D57" s="171" t="str">
        <f>IF('M3C 2020-21 LP GEDT FI+FC HYP2'!D63="","",'M3C 2020-21 LP GEDT FI+FC HYP2'!D63)</f>
        <v>EC</v>
      </c>
      <c r="E57" s="171"/>
      <c r="F57" s="171"/>
      <c r="G57" s="172"/>
      <c r="H57" s="274"/>
      <c r="I57" s="231" t="str">
        <f>IF('M3C 2020-21 LP GEDT FI+FC HYP2'!I63="","",'M3C 2020-21 LP GEDT FI+FC HYP2'!I63)</f>
        <v/>
      </c>
      <c r="J57" s="173"/>
      <c r="K57" s="173" t="str">
        <f>IF('M3C 2020-21 LP GEDT FI+FC HYP2'!K63="","",'M3C 2020-21 LP GEDT FI+FC HYP2'!K63)</f>
        <v/>
      </c>
      <c r="L57" s="173" t="str">
        <f>IF('M3C 2020-21 LP GEDT FI+FC HYP2'!L63="","",'M3C 2020-21 LP GEDT FI+FC HYP2'!L63)</f>
        <v/>
      </c>
      <c r="M57" s="173"/>
      <c r="N57" s="330" t="str">
        <f>IF('M3C 2020-21 LP GEDT FI+FC HYP2'!N63="","",'M3C 2020-21 LP GEDT FI+FC HYP2'!N63)</f>
        <v/>
      </c>
      <c r="O57" s="227"/>
      <c r="P57" s="228"/>
      <c r="Q57" s="217" t="str">
        <f>IF('M3C 2020-21 LP GEDT FI+FC HYP2'!Q63="","",'M3C 2020-21 LP GEDT FI+FC HYP2'!Q63)</f>
        <v/>
      </c>
      <c r="R57" s="174" t="str">
        <f>IF('M3C 2020-21 LP GEDT FI+FC HYP2'!R63="","",'M3C 2020-21 LP GEDT FI+FC HYP2'!R63)</f>
        <v/>
      </c>
      <c r="S57" s="174" t="str">
        <f>IF('M3C 2020-21 LP GEDT FI+FC HYP2'!S63="","",'M3C 2020-21 LP GEDT FI+FC HYP2'!S63)</f>
        <v/>
      </c>
      <c r="T57" s="174" t="str">
        <f>IF('M3C 2020-21 LP GEDT FI+FC HYP2'!T63="","",'M3C 2020-21 LP GEDT FI+FC HYP2'!T63)</f>
        <v/>
      </c>
      <c r="U57" s="174" t="str">
        <f>IF('M3C 2020-21 LP GEDT FI+FC HYP2'!U63="","",'M3C 2020-21 LP GEDT FI+FC HYP2'!U63)</f>
        <v/>
      </c>
      <c r="V57" s="174" t="str">
        <f>IF('M3C 2020-21 LP GEDT FI+FC HYP2'!V63="","",'M3C 2020-21 LP GEDT FI+FC HYP2'!V63)</f>
        <v/>
      </c>
      <c r="W57" s="174" t="str">
        <f>IF('M3C 2020-21 LP GEDT FI+FC HYP2'!W63="","",'M3C 2020-21 LP GEDT FI+FC HYP2'!W63)</f>
        <v/>
      </c>
      <c r="X57" s="174" t="str">
        <f>IF('M3C 2020-21 LP GEDT FI+FC HYP2'!X63="","",'M3C 2020-21 LP GEDT FI+FC HYP2'!X63)</f>
        <v/>
      </c>
      <c r="Y57" s="174" t="str">
        <f>IF('M3C 2020-21 LP GEDT FI+FC HYP2'!AA63="","",'M3C 2020-21 LP GEDT FI+FC HYP2'!AA63)</f>
        <v/>
      </c>
      <c r="Z57" s="174" t="str">
        <f>IF('M3C 2020-21 LP GEDT FI+FC HYP2'!AB63="","",'M3C 2020-21 LP GEDT FI+FC HYP2'!AB63)</f>
        <v/>
      </c>
      <c r="AA57" s="174" t="str">
        <f>IF('M3C 2020-21 LP GEDT FI+FC HYP2'!AC63="","",'M3C 2020-21 LP GEDT FI+FC HYP2'!AC63)</f>
        <v/>
      </c>
      <c r="AB57" s="174" t="str">
        <f>IF('M3C 2020-21 LP GEDT FI+FC HYP2'!AD63="","",'M3C 2020-21 LP GEDT FI+FC HYP2'!AD63)</f>
        <v/>
      </c>
      <c r="AC57" s="174" t="str">
        <f>IF('M3C 2020-21 LP GEDT FI+FC HYP2'!AE63="","",'M3C 2020-21 LP GEDT FI+FC HYP2'!AE63)</f>
        <v/>
      </c>
      <c r="AD57" s="174" t="str">
        <f>IF('M3C 2020-21 LP GEDT FI+FC HYP2'!AF63="","",'M3C 2020-21 LP GEDT FI+FC HYP2'!AF63)</f>
        <v/>
      </c>
      <c r="AE57" s="174" t="str">
        <f>IF('M3C 2020-21 LP GEDT FI+FC HYP2'!AG63="","",'M3C 2020-21 LP GEDT FI+FC HYP2'!AG63)</f>
        <v/>
      </c>
      <c r="AF57" s="174" t="str">
        <f>IF('M3C 2020-21 LP GEDT FI+FC HYP2'!AH63="","",'M3C 2020-21 LP GEDT FI+FC HYP2'!AH63)</f>
        <v/>
      </c>
    </row>
    <row r="58" spans="1:219" ht="23.25" customHeight="1" x14ac:dyDescent="0.25">
      <c r="A58" s="169" t="str">
        <f>IF('M3C 2020-21 LP GEDT FI+FC HYP2'!A64="","",'M3C 2020-21 LP GEDT FI+FC HYP2'!A64)</f>
        <v>LLF2X3C</v>
      </c>
      <c r="B58" s="170" t="str">
        <f>IF('M3C 2020-21 LP GEDT FI+FC HYP2'!B64="","",'M3C 2020-21 LP GEDT FI+FC HYP2'!B64)</f>
        <v>EC 3 : Expertise sur les mesures de terrain et travaux de laboratoire</v>
      </c>
      <c r="C58" s="171" t="str">
        <f>IF('M3C 2020-21 LP GEDT FI+FC HYP2'!C64="","",'M3C 2020-21 LP GEDT FI+FC HYP2'!C64)</f>
        <v/>
      </c>
      <c r="D58" s="171" t="str">
        <f>IF('M3C 2020-21 LP GEDT FI+FC HYP2'!D64="","",'M3C 2020-21 LP GEDT FI+FC HYP2'!D64)</f>
        <v>EC</v>
      </c>
      <c r="E58" s="171"/>
      <c r="F58" s="171"/>
      <c r="G58" s="172"/>
      <c r="H58" s="274"/>
      <c r="I58" s="231" t="str">
        <f>IF('M3C 2020-21 LP GEDT FI+FC HYP2'!I64="","",'M3C 2020-21 LP GEDT FI+FC HYP2'!I64)</f>
        <v/>
      </c>
      <c r="J58" s="173"/>
      <c r="K58" s="173" t="str">
        <f>IF('M3C 2020-21 LP GEDT FI+FC HYP2'!K64="","",'M3C 2020-21 LP GEDT FI+FC HYP2'!K64)</f>
        <v/>
      </c>
      <c r="L58" s="173" t="str">
        <f>IF('M3C 2020-21 LP GEDT FI+FC HYP2'!L64="","",'M3C 2020-21 LP GEDT FI+FC HYP2'!L64)</f>
        <v/>
      </c>
      <c r="M58" s="173"/>
      <c r="N58" s="330" t="str">
        <f>IF('M3C 2020-21 LP GEDT FI+FC HYP2'!N64="","",'M3C 2020-21 LP GEDT FI+FC HYP2'!N64)</f>
        <v/>
      </c>
      <c r="O58" s="227"/>
      <c r="P58" s="228"/>
      <c r="Q58" s="217" t="str">
        <f>IF('M3C 2020-21 LP GEDT FI+FC HYP2'!Q64="","",'M3C 2020-21 LP GEDT FI+FC HYP2'!Q64)</f>
        <v/>
      </c>
      <c r="R58" s="174" t="str">
        <f>IF('M3C 2020-21 LP GEDT FI+FC HYP2'!R64="","",'M3C 2020-21 LP GEDT FI+FC HYP2'!R64)</f>
        <v/>
      </c>
      <c r="S58" s="174" t="str">
        <f>IF('M3C 2020-21 LP GEDT FI+FC HYP2'!S64="","",'M3C 2020-21 LP GEDT FI+FC HYP2'!S64)</f>
        <v/>
      </c>
      <c r="T58" s="174" t="str">
        <f>IF('M3C 2020-21 LP GEDT FI+FC HYP2'!T64="","",'M3C 2020-21 LP GEDT FI+FC HYP2'!T64)</f>
        <v/>
      </c>
      <c r="U58" s="174" t="str">
        <f>IF('M3C 2020-21 LP GEDT FI+FC HYP2'!U64="","",'M3C 2020-21 LP GEDT FI+FC HYP2'!U64)</f>
        <v/>
      </c>
      <c r="V58" s="174" t="str">
        <f>IF('M3C 2020-21 LP GEDT FI+FC HYP2'!V64="","",'M3C 2020-21 LP GEDT FI+FC HYP2'!V64)</f>
        <v/>
      </c>
      <c r="W58" s="174" t="str">
        <f>IF('M3C 2020-21 LP GEDT FI+FC HYP2'!W64="","",'M3C 2020-21 LP GEDT FI+FC HYP2'!W64)</f>
        <v/>
      </c>
      <c r="X58" s="174" t="str">
        <f>IF('M3C 2020-21 LP GEDT FI+FC HYP2'!X64="","",'M3C 2020-21 LP GEDT FI+FC HYP2'!X64)</f>
        <v/>
      </c>
      <c r="Y58" s="174" t="str">
        <f>IF('M3C 2020-21 LP GEDT FI+FC HYP2'!AA64="","",'M3C 2020-21 LP GEDT FI+FC HYP2'!AA64)</f>
        <v/>
      </c>
      <c r="Z58" s="174" t="str">
        <f>IF('M3C 2020-21 LP GEDT FI+FC HYP2'!AB64="","",'M3C 2020-21 LP GEDT FI+FC HYP2'!AB64)</f>
        <v/>
      </c>
      <c r="AA58" s="174" t="str">
        <f>IF('M3C 2020-21 LP GEDT FI+FC HYP2'!AC64="","",'M3C 2020-21 LP GEDT FI+FC HYP2'!AC64)</f>
        <v/>
      </c>
      <c r="AB58" s="174" t="str">
        <f>IF('M3C 2020-21 LP GEDT FI+FC HYP2'!AD64="","",'M3C 2020-21 LP GEDT FI+FC HYP2'!AD64)</f>
        <v/>
      </c>
      <c r="AC58" s="174" t="str">
        <f>IF('M3C 2020-21 LP GEDT FI+FC HYP2'!AE64="","",'M3C 2020-21 LP GEDT FI+FC HYP2'!AE64)</f>
        <v/>
      </c>
      <c r="AD58" s="174" t="str">
        <f>IF('M3C 2020-21 LP GEDT FI+FC HYP2'!AF64="","",'M3C 2020-21 LP GEDT FI+FC HYP2'!AF64)</f>
        <v/>
      </c>
      <c r="AE58" s="174" t="str">
        <f>IF('M3C 2020-21 LP GEDT FI+FC HYP2'!AG64="","",'M3C 2020-21 LP GEDT FI+FC HYP2'!AG64)</f>
        <v/>
      </c>
      <c r="AF58" s="174" t="str">
        <f>IF('M3C 2020-21 LP GEDT FI+FC HYP2'!AH64="","",'M3C 2020-21 LP GEDT FI+FC HYP2'!AH64)</f>
        <v/>
      </c>
    </row>
    <row r="59" spans="1:219" s="142" customFormat="1" ht="23.25" customHeight="1" x14ac:dyDescent="0.25">
      <c r="A59" s="157"/>
      <c r="B59" s="158"/>
      <c r="C59" s="155"/>
      <c r="D59" s="155"/>
      <c r="E59" s="155"/>
      <c r="F59" s="155"/>
      <c r="G59" s="138"/>
      <c r="H59" s="275"/>
      <c r="I59" s="244"/>
      <c r="J59" s="131"/>
      <c r="K59" s="131"/>
      <c r="L59" s="131"/>
      <c r="M59" s="131"/>
      <c r="N59" s="332"/>
      <c r="O59" s="345"/>
      <c r="P59" s="346"/>
      <c r="Q59" s="214"/>
      <c r="R59" s="163"/>
      <c r="S59" s="163"/>
      <c r="T59" s="163"/>
      <c r="U59" s="133"/>
      <c r="V59" s="133"/>
      <c r="W59" s="133"/>
      <c r="X59" s="133"/>
      <c r="Y59" s="163"/>
      <c r="Z59" s="163"/>
      <c r="AA59" s="163"/>
      <c r="AB59" s="163"/>
      <c r="AC59" s="133"/>
      <c r="AD59" s="133"/>
      <c r="AE59" s="133"/>
      <c r="AF59" s="133"/>
      <c r="HH59" s="132"/>
      <c r="HI59" s="132"/>
      <c r="HJ59" s="132"/>
      <c r="HK59" s="132"/>
    </row>
    <row r="60" spans="1:219" s="142" customFormat="1" ht="23.25" customHeight="1" x14ac:dyDescent="0.25">
      <c r="A60" s="145" t="s">
        <v>191</v>
      </c>
      <c r="B60" s="126" t="s">
        <v>192</v>
      </c>
      <c r="C60" s="129" t="s">
        <v>173</v>
      </c>
      <c r="D60" s="124" t="s">
        <v>193</v>
      </c>
      <c r="E60" s="129"/>
      <c r="F60" s="129"/>
      <c r="G60" s="146" t="s">
        <v>83</v>
      </c>
      <c r="H60" s="278" t="s">
        <v>83</v>
      </c>
      <c r="I60" s="223"/>
      <c r="J60" s="125"/>
      <c r="K60" s="125">
        <v>2</v>
      </c>
      <c r="L60" s="125"/>
      <c r="M60" s="125"/>
      <c r="N60" s="329"/>
      <c r="O60" s="347" t="s">
        <v>242</v>
      </c>
      <c r="P60" s="348" t="s">
        <v>242</v>
      </c>
      <c r="Q60" s="215">
        <v>100</v>
      </c>
      <c r="R60" s="164" t="s">
        <v>104</v>
      </c>
      <c r="S60" s="164" t="s">
        <v>108</v>
      </c>
      <c r="T60" s="164"/>
      <c r="U60" s="123">
        <v>100</v>
      </c>
      <c r="V60" s="123" t="s">
        <v>104</v>
      </c>
      <c r="W60" s="123" t="s">
        <v>108</v>
      </c>
      <c r="X60" s="123"/>
      <c r="Y60" s="164"/>
      <c r="Z60" s="164"/>
      <c r="AA60" s="164"/>
      <c r="AB60" s="164"/>
      <c r="AC60" s="123"/>
      <c r="AD60" s="123"/>
      <c r="AE60" s="123"/>
      <c r="AF60" s="123"/>
      <c r="HH60" s="132"/>
      <c r="HI60" s="132"/>
      <c r="HJ60" s="132"/>
      <c r="HK60" s="132"/>
    </row>
    <row r="61" spans="1:219" s="142" customFormat="1" x14ac:dyDescent="0.25">
      <c r="A61" s="147"/>
      <c r="K61" s="141"/>
      <c r="L61" s="141"/>
      <c r="M61" s="141"/>
      <c r="N61" s="141"/>
      <c r="O61" s="141"/>
      <c r="P61" s="141"/>
      <c r="HH61" s="132"/>
      <c r="HI61" s="132"/>
      <c r="HJ61" s="132"/>
      <c r="HK61" s="132"/>
    </row>
  </sheetData>
  <mergeCells count="19">
    <mergeCell ref="Y2:AB2"/>
    <mergeCell ref="AC2:AF2"/>
    <mergeCell ref="G1:G3"/>
    <mergeCell ref="H1:H3"/>
    <mergeCell ref="I1:N1"/>
    <mergeCell ref="Q1:X1"/>
    <mergeCell ref="Y1:AF1"/>
    <mergeCell ref="Q2:T2"/>
    <mergeCell ref="U2:X2"/>
    <mergeCell ref="I2:J2"/>
    <mergeCell ref="K2:L2"/>
    <mergeCell ref="M2:N2"/>
    <mergeCell ref="O1:P2"/>
    <mergeCell ref="F1:F3"/>
    <mergeCell ref="A1:A3"/>
    <mergeCell ref="B1:B3"/>
    <mergeCell ref="C1:C3"/>
    <mergeCell ref="D1:D3"/>
    <mergeCell ref="E1:E3"/>
  </mergeCells>
  <dataValidations disablePrompts="1" count="2">
    <dataValidation type="list" allowBlank="1" showInputMessage="1" showErrorMessage="1" sqref="W59:W60 AE59:AE60 AA59:AA60 W40 S40 AA40 AE40 W42 S42 AA42 AE42 S59:S60">
      <formula1>nat</formula1>
    </dataValidation>
    <dataValidation type="list" allowBlank="1" showInputMessage="1" showErrorMessage="1" sqref="R59:R60 V59:V60 Z59:Z60 R40 AD40 Z40 V40 R42 AD42 Z42 V42 AD59:AD60">
      <formula1>mod</formula1>
    </dataValidation>
  </dataValidations>
  <pageMargins left="0.11811023622047245" right="0.11811023622047245" top="0.35433070866141736" bottom="0.35433070866141736" header="0.31496062992125984" footer="0.31496062992125984"/>
  <pageSetup paperSize="8" scale="69" fitToHeight="2" orientation="landscape" r:id="rId1"/>
  <headerFooter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A4"/>
    </sheetView>
  </sheetViews>
  <sheetFormatPr baseColWidth="10" defaultRowHeight="15" x14ac:dyDescent="0.25"/>
  <cols>
    <col min="2" max="2" width="16.85546875" customWidth="1"/>
  </cols>
  <sheetData>
    <row r="1" spans="1:3" x14ac:dyDescent="0.25">
      <c r="A1" t="s">
        <v>98</v>
      </c>
      <c r="B1" t="s">
        <v>99</v>
      </c>
      <c r="C1" t="s">
        <v>100</v>
      </c>
    </row>
    <row r="2" spans="1:3" x14ac:dyDescent="0.25">
      <c r="A2" t="s">
        <v>101</v>
      </c>
      <c r="B2" t="s">
        <v>102</v>
      </c>
      <c r="C2" t="s">
        <v>103</v>
      </c>
    </row>
    <row r="3" spans="1:3" x14ac:dyDescent="0.25">
      <c r="A3" t="s">
        <v>104</v>
      </c>
      <c r="B3" t="s">
        <v>105</v>
      </c>
    </row>
    <row r="4" spans="1:3" x14ac:dyDescent="0.25">
      <c r="A4" t="s">
        <v>106</v>
      </c>
      <c r="B4" t="s">
        <v>107</v>
      </c>
    </row>
    <row r="5" spans="1:3" x14ac:dyDescent="0.25">
      <c r="B5" t="s">
        <v>108</v>
      </c>
    </row>
    <row r="6" spans="1:3" x14ac:dyDescent="0.25">
      <c r="B6" t="s">
        <v>109</v>
      </c>
    </row>
    <row r="7" spans="1:3" x14ac:dyDescent="0.25">
      <c r="B7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24968EFC6EF4AB289C484678AA922" ma:contentTypeVersion="2" ma:contentTypeDescription="Crée un document." ma:contentTypeScope="" ma:versionID="b0bb2c05f4d1ac9782a6463d68370475">
  <xsd:schema xmlns:xsd="http://www.w3.org/2001/XMLSchema" xmlns:xs="http://www.w3.org/2001/XMLSchema" xmlns:p="http://schemas.microsoft.com/office/2006/metadata/properties" xmlns:ns2="2334f2aa-3fc8-42a3-8962-b3894c390d60" targetNamespace="http://schemas.microsoft.com/office/2006/metadata/properties" ma:root="true" ma:fieldsID="a46879720f890f30120ffadc60b6c807" ns2:_="">
    <xsd:import namespace="2334f2aa-3fc8-42a3-8962-b3894c390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4f2aa-3fc8-42a3-8962-b3894c39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47FD5-6314-4884-B31E-A9F127E986A0}"/>
</file>

<file path=customXml/itemProps2.xml><?xml version="1.0" encoding="utf-8"?>
<ds:datastoreItem xmlns:ds="http://schemas.openxmlformats.org/officeDocument/2006/customXml" ds:itemID="{4209899B-ECA8-4545-A28C-E0ADEAF254DA}"/>
</file>

<file path=customXml/itemProps3.xml><?xml version="1.0" encoding="utf-8"?>
<ds:datastoreItem xmlns:ds="http://schemas.openxmlformats.org/officeDocument/2006/customXml" ds:itemID="{68A6FC9D-960F-4E27-BDDE-463D6C6A7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Rappel règle-dates conseils</vt:lpstr>
      <vt:lpstr>M3C 2020-21 LP GEDT FI+FC HYP2</vt:lpstr>
      <vt:lpstr>coût maquette après MCC</vt:lpstr>
      <vt:lpstr>M3C 2020-21 LP GEDT FA HYP2</vt:lpstr>
      <vt:lpstr>Liste des valeurs</vt:lpstr>
      <vt:lpstr>'M3C 2020-21 LP GEDT FA HYP2'!Impression_des_titres</vt:lpstr>
      <vt:lpstr>'M3C 2020-21 LP GEDT FI+FC HYP2'!Impression_des_titres</vt:lpstr>
      <vt:lpstr>mod</vt:lpstr>
      <vt:lpstr>nat</vt:lpstr>
      <vt:lpstr>'M3C 2020-21 LP GEDT FA HYP2'!Zone_d_impression</vt:lpstr>
      <vt:lpstr>'M3C 2020-21 LP GEDT FI+FC HYP2'!Zone_d_impression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p6524</cp:lastModifiedBy>
  <cp:lastPrinted>2020-03-11T10:10:51Z</cp:lastPrinted>
  <dcterms:created xsi:type="dcterms:W3CDTF">2017-06-21T08:08:47Z</dcterms:created>
  <dcterms:modified xsi:type="dcterms:W3CDTF">2020-09-10T12:40:57Z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0x01010071B24968EFC6EF4AB289C484678AA922</vt:lpwstr>
  </property>
</Properties>
</file>